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650" tabRatio="354" firstSheet="3" activeTab="3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IN" sheetId="62" r:id="rId4"/>
    <sheet name="NCPP " sheetId="64" r:id="rId5"/>
    <sheet name="MODULO VIOLENCIA" sheetId="65" r:id="rId6"/>
    <sheet name="Hoja2" sheetId="66" r:id="rId7"/>
    <sheet name="Hoja3" sheetId="67" r:id="rId8"/>
    <sheet name="Hoja4" sheetId="68" r:id="rId9"/>
  </sheets>
  <definedNames>
    <definedName name="_xlnm._FilterDatabase" localSheetId="3" hidden="1">BOLETIN!$A$220:$U$227</definedName>
    <definedName name="_xlnm._FilterDatabase" localSheetId="4" hidden="1">'NCPP '!$A$282:$W$292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_xlnm.Print_Area" localSheetId="3">BOLETIN!$A$1:$U$519</definedName>
    <definedName name="_xlnm.Print_Area" localSheetId="5">'MODULO VIOLENCIA'!$A$1:$V$148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Boletín">#REF!</definedName>
    <definedName name="ww" localSheetId="3">#REF!</definedName>
    <definedName name="ww" localSheetId="4">#REF!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S147" i="64"/>
  <c r="T283" l="1"/>
  <c r="T147"/>
  <c r="M147"/>
  <c r="T124" i="65" l="1"/>
  <c r="R124"/>
  <c r="M124"/>
  <c r="O124" s="1"/>
  <c r="D124"/>
  <c r="T123"/>
  <c r="R123"/>
  <c r="M123"/>
  <c r="S123" s="1"/>
  <c r="U123" s="1"/>
  <c r="D123"/>
  <c r="T122"/>
  <c r="R122"/>
  <c r="M122"/>
  <c r="S122" s="1"/>
  <c r="D122"/>
  <c r="T121"/>
  <c r="R121"/>
  <c r="M121"/>
  <c r="S121" s="1"/>
  <c r="D121"/>
  <c r="T120"/>
  <c r="R120"/>
  <c r="M120"/>
  <c r="O120" s="1"/>
  <c r="D120"/>
  <c r="T119"/>
  <c r="R119"/>
  <c r="M119"/>
  <c r="S119" s="1"/>
  <c r="D119"/>
  <c r="D118" s="1"/>
  <c r="Q118"/>
  <c r="P118"/>
  <c r="N118"/>
  <c r="L118"/>
  <c r="K118"/>
  <c r="J118"/>
  <c r="I118"/>
  <c r="H118"/>
  <c r="G118"/>
  <c r="F118"/>
  <c r="C118"/>
  <c r="B118"/>
  <c r="M435" i="62"/>
  <c r="M436"/>
  <c r="T434"/>
  <c r="M184" i="64"/>
  <c r="M185"/>
  <c r="M186"/>
  <c r="M187"/>
  <c r="M188"/>
  <c r="M189"/>
  <c r="M190"/>
  <c r="M191"/>
  <c r="M192"/>
  <c r="M193"/>
  <c r="M194"/>
  <c r="M383" i="62"/>
  <c r="O119" i="65" l="1"/>
  <c r="R118"/>
  <c r="O123"/>
  <c r="O122"/>
  <c r="U122"/>
  <c r="O121"/>
  <c r="U121"/>
  <c r="T118"/>
  <c r="M118"/>
  <c r="S120"/>
  <c r="U120" s="1"/>
  <c r="S124"/>
  <c r="U124" s="1"/>
  <c r="U119"/>
  <c r="F183" i="62"/>
  <c r="G183"/>
  <c r="H183"/>
  <c r="I183"/>
  <c r="J183"/>
  <c r="K183"/>
  <c r="L183"/>
  <c r="E183"/>
  <c r="J150"/>
  <c r="K150"/>
  <c r="I150"/>
  <c r="Y30" i="67"/>
  <c r="T30"/>
  <c r="V30" s="1"/>
  <c r="K30"/>
  <c r="U21"/>
  <c r="S21"/>
  <c r="N21"/>
  <c r="T21" s="1"/>
  <c r="E21"/>
  <c r="U12"/>
  <c r="S12"/>
  <c r="N12"/>
  <c r="P12" s="1"/>
  <c r="E12"/>
  <c r="O118" i="65" l="1"/>
  <c r="S118"/>
  <c r="U118"/>
  <c r="V21" i="67"/>
  <c r="Z30"/>
  <c r="P21"/>
  <c r="T12"/>
  <c r="V12" s="1"/>
  <c r="U14" i="66" l="1"/>
  <c r="S14"/>
  <c r="N14"/>
  <c r="P14" s="1"/>
  <c r="E14"/>
  <c r="U13"/>
  <c r="T13"/>
  <c r="S13"/>
  <c r="P13"/>
  <c r="E13"/>
  <c r="T14" l="1"/>
  <c r="V14" s="1"/>
  <c r="V13"/>
  <c r="T220" i="62" l="1"/>
  <c r="S436"/>
  <c r="D322" l="1"/>
  <c r="C183"/>
  <c r="T184"/>
  <c r="T183" s="1"/>
  <c r="Q281" i="64"/>
  <c r="P281"/>
  <c r="N281"/>
  <c r="L281"/>
  <c r="K281"/>
  <c r="J281"/>
  <c r="I281"/>
  <c r="H281"/>
  <c r="G281"/>
  <c r="F281"/>
  <c r="R254"/>
  <c r="R253" s="1"/>
  <c r="D269" i="62"/>
  <c r="M269"/>
  <c r="S269" s="1"/>
  <c r="R269"/>
  <c r="T269"/>
  <c r="D270"/>
  <c r="D268" s="1"/>
  <c r="M270"/>
  <c r="S270" s="1"/>
  <c r="R270"/>
  <c r="T270"/>
  <c r="D271"/>
  <c r="M271"/>
  <c r="S271" s="1"/>
  <c r="R271"/>
  <c r="T271"/>
  <c r="D272"/>
  <c r="M272"/>
  <c r="O272" s="1"/>
  <c r="R272"/>
  <c r="T272"/>
  <c r="D273"/>
  <c r="M273"/>
  <c r="S273" s="1"/>
  <c r="R273"/>
  <c r="T273"/>
  <c r="D274"/>
  <c r="M274"/>
  <c r="O274" s="1"/>
  <c r="R274"/>
  <c r="T274"/>
  <c r="N416"/>
  <c r="R282" i="64"/>
  <c r="M320" i="62"/>
  <c r="O320" s="1"/>
  <c r="M226"/>
  <c r="S226" s="1"/>
  <c r="M223"/>
  <c r="S223" s="1"/>
  <c r="M284" i="64"/>
  <c r="O284" s="1"/>
  <c r="T417" i="62"/>
  <c r="M282" i="64"/>
  <c r="R184"/>
  <c r="R191"/>
  <c r="M146"/>
  <c r="O146" s="1"/>
  <c r="M355" i="62"/>
  <c r="O355" s="1"/>
  <c r="M255" i="64"/>
  <c r="M254"/>
  <c r="S254"/>
  <c r="M222" i="62"/>
  <c r="S222" s="1"/>
  <c r="M182" i="64"/>
  <c r="S182" s="1"/>
  <c r="M183"/>
  <c r="S183" s="1"/>
  <c r="O184"/>
  <c r="O185"/>
  <c r="O186"/>
  <c r="S187"/>
  <c r="S188"/>
  <c r="O189"/>
  <c r="S190"/>
  <c r="S193"/>
  <c r="S194"/>
  <c r="M181"/>
  <c r="S181" s="1"/>
  <c r="M180"/>
  <c r="B281"/>
  <c r="C281"/>
  <c r="E281"/>
  <c r="V281"/>
  <c r="W281"/>
  <c r="B179"/>
  <c r="C179"/>
  <c r="E179"/>
  <c r="F179"/>
  <c r="G179"/>
  <c r="H179"/>
  <c r="I179"/>
  <c r="J179"/>
  <c r="K179"/>
  <c r="L179"/>
  <c r="N179"/>
  <c r="M520" i="62" s="1"/>
  <c r="P179" i="64"/>
  <c r="Q179"/>
  <c r="V179"/>
  <c r="W179"/>
  <c r="B145"/>
  <c r="C145"/>
  <c r="E145"/>
  <c r="F145"/>
  <c r="G145"/>
  <c r="H145"/>
  <c r="I145"/>
  <c r="J145"/>
  <c r="K145"/>
  <c r="L145"/>
  <c r="N145"/>
  <c r="P145"/>
  <c r="Q145"/>
  <c r="V145"/>
  <c r="W145"/>
  <c r="B318" i="62"/>
  <c r="C318"/>
  <c r="E318"/>
  <c r="F318"/>
  <c r="G318"/>
  <c r="H318"/>
  <c r="I318"/>
  <c r="J318"/>
  <c r="K318"/>
  <c r="L318"/>
  <c r="N318"/>
  <c r="P318"/>
  <c r="Q318"/>
  <c r="B268"/>
  <c r="C268"/>
  <c r="E268"/>
  <c r="F268"/>
  <c r="G268"/>
  <c r="H268"/>
  <c r="I268"/>
  <c r="J268"/>
  <c r="K268"/>
  <c r="L268"/>
  <c r="N268"/>
  <c r="P268"/>
  <c r="Q268"/>
  <c r="B219"/>
  <c r="C219"/>
  <c r="E219"/>
  <c r="F219"/>
  <c r="G219"/>
  <c r="H219"/>
  <c r="I219"/>
  <c r="J219"/>
  <c r="K219"/>
  <c r="L219"/>
  <c r="N219"/>
  <c r="P219"/>
  <c r="Q219"/>
  <c r="O383"/>
  <c r="D185" i="64"/>
  <c r="T185"/>
  <c r="R185"/>
  <c r="R147"/>
  <c r="D147"/>
  <c r="T116" i="62"/>
  <c r="T221"/>
  <c r="R228"/>
  <c r="T228"/>
  <c r="M228"/>
  <c r="S228" s="1"/>
  <c r="D228"/>
  <c r="B253" i="64"/>
  <c r="B416" i="62"/>
  <c r="B380"/>
  <c r="B353"/>
  <c r="C115"/>
  <c r="B183"/>
  <c r="R293" i="64"/>
  <c r="T293"/>
  <c r="M293"/>
  <c r="O293" s="1"/>
  <c r="D293"/>
  <c r="T193"/>
  <c r="T194"/>
  <c r="U194" s="1"/>
  <c r="D291"/>
  <c r="D292"/>
  <c r="T284"/>
  <c r="T285"/>
  <c r="T286"/>
  <c r="T287"/>
  <c r="T288"/>
  <c r="T289"/>
  <c r="T290"/>
  <c r="T291"/>
  <c r="T292"/>
  <c r="M288"/>
  <c r="S288" s="1"/>
  <c r="M289"/>
  <c r="O289" s="1"/>
  <c r="M290"/>
  <c r="O290" s="1"/>
  <c r="M291"/>
  <c r="S291" s="1"/>
  <c r="U291" s="1"/>
  <c r="M292"/>
  <c r="S292" s="1"/>
  <c r="M382" i="62"/>
  <c r="S382" s="1"/>
  <c r="M384"/>
  <c r="S384" s="1"/>
  <c r="M385"/>
  <c r="O385" s="1"/>
  <c r="M225"/>
  <c r="O225" s="1"/>
  <c r="M224"/>
  <c r="S224" s="1"/>
  <c r="D282" i="64"/>
  <c r="S282"/>
  <c r="T282"/>
  <c r="D283"/>
  <c r="M283"/>
  <c r="S283" s="1"/>
  <c r="U283" s="1"/>
  <c r="R283"/>
  <c r="D284"/>
  <c r="R284"/>
  <c r="D285"/>
  <c r="M285"/>
  <c r="O285" s="1"/>
  <c r="R285"/>
  <c r="D286"/>
  <c r="M286"/>
  <c r="O286" s="1"/>
  <c r="R286"/>
  <c r="D287"/>
  <c r="M287"/>
  <c r="O287" s="1"/>
  <c r="R287"/>
  <c r="D288"/>
  <c r="R288"/>
  <c r="D289"/>
  <c r="R289"/>
  <c r="D290"/>
  <c r="R290"/>
  <c r="R291"/>
  <c r="R292"/>
  <c r="E380" i="62"/>
  <c r="F380"/>
  <c r="T184" i="64"/>
  <c r="D184"/>
  <c r="B115" i="62"/>
  <c r="M319"/>
  <c r="O319" s="1"/>
  <c r="M321"/>
  <c r="O321" s="1"/>
  <c r="M322"/>
  <c r="O322" s="1"/>
  <c r="T381"/>
  <c r="D146" i="64"/>
  <c r="R146"/>
  <c r="T146"/>
  <c r="T145" s="1"/>
  <c r="D180"/>
  <c r="R180"/>
  <c r="T180"/>
  <c r="D181"/>
  <c r="R181"/>
  <c r="T181"/>
  <c r="D182"/>
  <c r="R182"/>
  <c r="T182"/>
  <c r="D183"/>
  <c r="R183"/>
  <c r="T183"/>
  <c r="D186"/>
  <c r="R186"/>
  <c r="T186"/>
  <c r="D187"/>
  <c r="R187"/>
  <c r="T187"/>
  <c r="D188"/>
  <c r="R188"/>
  <c r="T188"/>
  <c r="D189"/>
  <c r="R189"/>
  <c r="T189"/>
  <c r="D190"/>
  <c r="R190"/>
  <c r="T190"/>
  <c r="D191"/>
  <c r="S191"/>
  <c r="T191"/>
  <c r="D192"/>
  <c r="O192"/>
  <c r="R192"/>
  <c r="T192"/>
  <c r="D193"/>
  <c r="R193"/>
  <c r="D194"/>
  <c r="R194"/>
  <c r="C253"/>
  <c r="E253"/>
  <c r="F253"/>
  <c r="G253"/>
  <c r="H253"/>
  <c r="I253"/>
  <c r="J253"/>
  <c r="K253"/>
  <c r="L253"/>
  <c r="N253"/>
  <c r="P253"/>
  <c r="Q253"/>
  <c r="V253"/>
  <c r="W253"/>
  <c r="T254"/>
  <c r="D255"/>
  <c r="D253" s="1"/>
  <c r="R255"/>
  <c r="T255"/>
  <c r="E115" i="62"/>
  <c r="F115"/>
  <c r="G115"/>
  <c r="H115"/>
  <c r="I115"/>
  <c r="J115"/>
  <c r="K115"/>
  <c r="L115"/>
  <c r="P115"/>
  <c r="Q115"/>
  <c r="D116"/>
  <c r="M116"/>
  <c r="O116" s="1"/>
  <c r="R116"/>
  <c r="D117"/>
  <c r="M117"/>
  <c r="S117" s="1"/>
  <c r="R117"/>
  <c r="T117"/>
  <c r="D118"/>
  <c r="M118"/>
  <c r="S118" s="1"/>
  <c r="R118"/>
  <c r="T118"/>
  <c r="B150"/>
  <c r="C150"/>
  <c r="N150"/>
  <c r="P150"/>
  <c r="Q150"/>
  <c r="D151"/>
  <c r="D150" s="1"/>
  <c r="M151"/>
  <c r="O151" s="1"/>
  <c r="O150" s="1"/>
  <c r="R151"/>
  <c r="R150" s="1"/>
  <c r="T151"/>
  <c r="T150" s="1"/>
  <c r="P183"/>
  <c r="Q183"/>
  <c r="D184"/>
  <c r="D183" s="1"/>
  <c r="M184"/>
  <c r="M183" s="1"/>
  <c r="R184"/>
  <c r="R183" s="1"/>
  <c r="D220"/>
  <c r="M220"/>
  <c r="R220"/>
  <c r="D221"/>
  <c r="M221"/>
  <c r="S221" s="1"/>
  <c r="R221"/>
  <c r="D222"/>
  <c r="R222"/>
  <c r="T222"/>
  <c r="D223"/>
  <c r="R223"/>
  <c r="T223"/>
  <c r="D224"/>
  <c r="R224"/>
  <c r="T224"/>
  <c r="D225"/>
  <c r="R225"/>
  <c r="T225"/>
  <c r="D226"/>
  <c r="R226"/>
  <c r="T226"/>
  <c r="D227"/>
  <c r="M227"/>
  <c r="S227" s="1"/>
  <c r="R227"/>
  <c r="T227"/>
  <c r="D319"/>
  <c r="R319"/>
  <c r="T319"/>
  <c r="D320"/>
  <c r="R320"/>
  <c r="T320"/>
  <c r="D321"/>
  <c r="R321"/>
  <c r="T321"/>
  <c r="R322"/>
  <c r="T322"/>
  <c r="C353"/>
  <c r="E353"/>
  <c r="F353"/>
  <c r="G353"/>
  <c r="H353"/>
  <c r="I353"/>
  <c r="J353"/>
  <c r="K353"/>
  <c r="L353"/>
  <c r="N353"/>
  <c r="P353"/>
  <c r="Q353"/>
  <c r="D354"/>
  <c r="M354"/>
  <c r="S354" s="1"/>
  <c r="R354"/>
  <c r="T354"/>
  <c r="D355"/>
  <c r="R355"/>
  <c r="T355"/>
  <c r="D356"/>
  <c r="M356"/>
  <c r="O356" s="1"/>
  <c r="R356"/>
  <c r="T356"/>
  <c r="D357"/>
  <c r="M357"/>
  <c r="S357" s="1"/>
  <c r="R357"/>
  <c r="T357"/>
  <c r="C380"/>
  <c r="G380"/>
  <c r="H380"/>
  <c r="I380"/>
  <c r="J380"/>
  <c r="K380"/>
  <c r="L380"/>
  <c r="N380"/>
  <c r="P380"/>
  <c r="Q380"/>
  <c r="D381"/>
  <c r="M381"/>
  <c r="O381" s="1"/>
  <c r="R381"/>
  <c r="D382"/>
  <c r="R382"/>
  <c r="T382"/>
  <c r="D383"/>
  <c r="R383"/>
  <c r="T383"/>
  <c r="D384"/>
  <c r="R384"/>
  <c r="T384"/>
  <c r="D385"/>
  <c r="R385"/>
  <c r="T385"/>
  <c r="C416"/>
  <c r="E416"/>
  <c r="F416"/>
  <c r="G416"/>
  <c r="H416"/>
  <c r="I416"/>
  <c r="J416"/>
  <c r="K416"/>
  <c r="L416"/>
  <c r="P416"/>
  <c r="Q416"/>
  <c r="D417"/>
  <c r="M417"/>
  <c r="S417" s="1"/>
  <c r="R417"/>
  <c r="D418"/>
  <c r="M418"/>
  <c r="S418" s="1"/>
  <c r="R418"/>
  <c r="T418"/>
  <c r="D419"/>
  <c r="M419"/>
  <c r="O419" s="1"/>
  <c r="R419"/>
  <c r="T419"/>
  <c r="D420"/>
  <c r="M420"/>
  <c r="S420" s="1"/>
  <c r="R420"/>
  <c r="T420"/>
  <c r="D421"/>
  <c r="M421"/>
  <c r="O421" s="1"/>
  <c r="R421"/>
  <c r="T421"/>
  <c r="D422"/>
  <c r="M422"/>
  <c r="S422" s="1"/>
  <c r="R422"/>
  <c r="T422"/>
  <c r="D423"/>
  <c r="M423"/>
  <c r="O423" s="1"/>
  <c r="R423"/>
  <c r="T423"/>
  <c r="D424"/>
  <c r="M424"/>
  <c r="O424" s="1"/>
  <c r="R424"/>
  <c r="T424"/>
  <c r="D425"/>
  <c r="M425"/>
  <c r="O425" s="1"/>
  <c r="R425"/>
  <c r="T425"/>
  <c r="D426"/>
  <c r="M426"/>
  <c r="S426" s="1"/>
  <c r="R426"/>
  <c r="T426"/>
  <c r="D427"/>
  <c r="M427"/>
  <c r="O427" s="1"/>
  <c r="R427"/>
  <c r="T427"/>
  <c r="D428"/>
  <c r="M428"/>
  <c r="O428" s="1"/>
  <c r="R428"/>
  <c r="T428"/>
  <c r="D429"/>
  <c r="M429"/>
  <c r="O429" s="1"/>
  <c r="R429"/>
  <c r="T429"/>
  <c r="D430"/>
  <c r="M430"/>
  <c r="S430" s="1"/>
  <c r="R430"/>
  <c r="T430"/>
  <c r="D431"/>
  <c r="M431"/>
  <c r="O431" s="1"/>
  <c r="R431"/>
  <c r="T431"/>
  <c r="D432"/>
  <c r="M432"/>
  <c r="S432" s="1"/>
  <c r="R432"/>
  <c r="T432"/>
  <c r="D433"/>
  <c r="M433"/>
  <c r="S433" s="1"/>
  <c r="R433"/>
  <c r="T433"/>
  <c r="D434"/>
  <c r="M434"/>
  <c r="O434" s="1"/>
  <c r="R434"/>
  <c r="D435"/>
  <c r="O435"/>
  <c r="R435"/>
  <c r="T435"/>
  <c r="D436"/>
  <c r="O436"/>
  <c r="R436"/>
  <c r="T436"/>
  <c r="E11" i="60"/>
  <c r="F11"/>
  <c r="H11"/>
  <c r="J11"/>
  <c r="K11"/>
  <c r="L11"/>
  <c r="M11"/>
  <c r="O11"/>
  <c r="O12"/>
  <c r="G13"/>
  <c r="G11"/>
  <c r="O13"/>
  <c r="G14"/>
  <c r="O14"/>
  <c r="E16"/>
  <c r="F16"/>
  <c r="H16"/>
  <c r="J16"/>
  <c r="K16"/>
  <c r="M16"/>
  <c r="O16"/>
  <c r="G18"/>
  <c r="L18"/>
  <c r="O18"/>
  <c r="G19"/>
  <c r="G16"/>
  <c r="L19"/>
  <c r="O19"/>
  <c r="G20"/>
  <c r="L20"/>
  <c r="O20"/>
  <c r="G21"/>
  <c r="L21"/>
  <c r="L16"/>
  <c r="O21"/>
  <c r="G22"/>
  <c r="L22"/>
  <c r="O22"/>
  <c r="G23"/>
  <c r="L23"/>
  <c r="O23"/>
  <c r="G24"/>
  <c r="L24"/>
  <c r="O24"/>
  <c r="G25"/>
  <c r="L25"/>
  <c r="O25"/>
  <c r="G26"/>
  <c r="L26"/>
  <c r="O26"/>
  <c r="G27"/>
  <c r="L27"/>
  <c r="O27"/>
  <c r="G28"/>
  <c r="L28"/>
  <c r="O28"/>
  <c r="G29"/>
  <c r="L29"/>
  <c r="O29"/>
  <c r="G30"/>
  <c r="L30"/>
  <c r="O30"/>
  <c r="G31"/>
  <c r="L31"/>
  <c r="O31"/>
  <c r="G32"/>
  <c r="L32"/>
  <c r="O32"/>
  <c r="G33"/>
  <c r="L33"/>
  <c r="O33"/>
  <c r="G34"/>
  <c r="L34"/>
  <c r="O34"/>
  <c r="G35"/>
  <c r="L35"/>
  <c r="O35"/>
  <c r="G36"/>
  <c r="L36"/>
  <c r="G37"/>
  <c r="L37"/>
  <c r="O37"/>
  <c r="G38"/>
  <c r="L38"/>
  <c r="O38"/>
  <c r="G39"/>
  <c r="L39"/>
  <c r="O39"/>
  <c r="G40"/>
  <c r="L40"/>
  <c r="O40"/>
  <c r="G41"/>
  <c r="L41"/>
  <c r="O41"/>
  <c r="G42"/>
  <c r="L42"/>
  <c r="O42"/>
  <c r="G43"/>
  <c r="L43"/>
  <c r="O43"/>
  <c r="G44"/>
  <c r="L44"/>
  <c r="O44"/>
  <c r="L45"/>
  <c r="G46"/>
  <c r="L46"/>
  <c r="O46"/>
  <c r="G47"/>
  <c r="L47"/>
  <c r="O47"/>
  <c r="G48"/>
  <c r="L48"/>
  <c r="O48"/>
  <c r="G49"/>
  <c r="L49"/>
  <c r="O49"/>
  <c r="E11" i="35"/>
  <c r="F11"/>
  <c r="G11"/>
  <c r="H11"/>
  <c r="J11"/>
  <c r="L11"/>
  <c r="K11"/>
  <c r="M11"/>
  <c r="L13"/>
  <c r="M13"/>
  <c r="L14"/>
  <c r="M14"/>
  <c r="L15"/>
  <c r="M15"/>
  <c r="L16"/>
  <c r="M16"/>
  <c r="L17"/>
  <c r="M17"/>
  <c r="L18"/>
  <c r="M18"/>
  <c r="E22"/>
  <c r="E20"/>
  <c r="F22"/>
  <c r="G22"/>
  <c r="L22"/>
  <c r="H22"/>
  <c r="J22"/>
  <c r="K22"/>
  <c r="K20"/>
  <c r="L23"/>
  <c r="M23"/>
  <c r="E25"/>
  <c r="F25"/>
  <c r="F20"/>
  <c r="G25"/>
  <c r="L25"/>
  <c r="H25"/>
  <c r="M25"/>
  <c r="H20"/>
  <c r="M20"/>
  <c r="J25"/>
  <c r="J20"/>
  <c r="K25"/>
  <c r="F86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O38"/>
  <c r="O40"/>
  <c r="O42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4"/>
  <c r="M54"/>
  <c r="L55"/>
  <c r="M55"/>
  <c r="L56"/>
  <c r="M56"/>
  <c r="E85"/>
  <c r="D11" i="55"/>
  <c r="E11"/>
  <c r="E9"/>
  <c r="F9"/>
  <c r="H11"/>
  <c r="H9"/>
  <c r="I11"/>
  <c r="J11"/>
  <c r="J9"/>
  <c r="K11"/>
  <c r="L11"/>
  <c r="L9"/>
  <c r="F12"/>
  <c r="M12"/>
  <c r="F13"/>
  <c r="M13"/>
  <c r="N13"/>
  <c r="F14"/>
  <c r="M14"/>
  <c r="N14"/>
  <c r="F15"/>
  <c r="M15"/>
  <c r="N15"/>
  <c r="F16"/>
  <c r="M16"/>
  <c r="N16"/>
  <c r="D17"/>
  <c r="E17"/>
  <c r="H17"/>
  <c r="I17"/>
  <c r="I9"/>
  <c r="J17"/>
  <c r="K17"/>
  <c r="K9"/>
  <c r="L17"/>
  <c r="F18"/>
  <c r="M18"/>
  <c r="F19"/>
  <c r="M19"/>
  <c r="M17"/>
  <c r="N17"/>
  <c r="S192" i="64"/>
  <c r="D9" i="55"/>
  <c r="F85" i="35"/>
  <c r="S255" i="64"/>
  <c r="M22" i="35"/>
  <c r="N18" i="55"/>
  <c r="G20" i="35"/>
  <c r="L20"/>
  <c r="F17" i="55"/>
  <c r="O191" i="64"/>
  <c r="E86" i="35"/>
  <c r="F11" i="55"/>
  <c r="N19"/>
  <c r="O254" i="64"/>
  <c r="N12" i="55"/>
  <c r="S289" i="64"/>
  <c r="O282"/>
  <c r="S434" i="62"/>
  <c r="U434" s="1"/>
  <c r="M11" i="55"/>
  <c r="N11"/>
  <c r="M9"/>
  <c r="N9"/>
  <c r="S285" i="64"/>
  <c r="O190"/>
  <c r="O194"/>
  <c r="S383" i="62"/>
  <c r="O118"/>
  <c r="S186" i="64"/>
  <c r="S274" i="62"/>
  <c r="U274" s="1"/>
  <c r="S385"/>
  <c r="U385" s="1"/>
  <c r="O354"/>
  <c r="O292" i="64"/>
  <c r="S290"/>
  <c r="U290" s="1"/>
  <c r="S286"/>
  <c r="S284"/>
  <c r="U284" s="1"/>
  <c r="O283"/>
  <c r="U254"/>
  <c r="O193"/>
  <c r="U192"/>
  <c r="S189"/>
  <c r="O188"/>
  <c r="O187"/>
  <c r="S185"/>
  <c r="S184"/>
  <c r="U184" s="1"/>
  <c r="S435" i="62"/>
  <c r="U435" l="1"/>
  <c r="O227"/>
  <c r="U382"/>
  <c r="U273"/>
  <c r="U271"/>
  <c r="U289" i="64"/>
  <c r="U286"/>
  <c r="U282"/>
  <c r="M253"/>
  <c r="U191"/>
  <c r="T268" i="62"/>
  <c r="U417"/>
  <c r="D115"/>
  <c r="O226"/>
  <c r="U226"/>
  <c r="O273"/>
  <c r="S225"/>
  <c r="U118"/>
  <c r="U117"/>
  <c r="O417"/>
  <c r="O271"/>
  <c r="O228"/>
  <c r="S272"/>
  <c r="U272" s="1"/>
  <c r="U225"/>
  <c r="O357"/>
  <c r="O353" s="1"/>
  <c r="O117"/>
  <c r="O184"/>
  <c r="O183" s="1"/>
  <c r="U426"/>
  <c r="U420"/>
  <c r="U418"/>
  <c r="T115"/>
  <c r="U224"/>
  <c r="U292" i="64"/>
  <c r="S293"/>
  <c r="U293" s="1"/>
  <c r="O291"/>
  <c r="U288"/>
  <c r="O288"/>
  <c r="S287"/>
  <c r="U287" s="1"/>
  <c r="R281"/>
  <c r="M281"/>
  <c r="U285"/>
  <c r="D281"/>
  <c r="E519" i="62"/>
  <c r="S253" i="64"/>
  <c r="O255"/>
  <c r="O253" s="1"/>
  <c r="U255"/>
  <c r="U253" s="1"/>
  <c r="T253"/>
  <c r="U193"/>
  <c r="U190"/>
  <c r="U189"/>
  <c r="U188"/>
  <c r="U187"/>
  <c r="B519" i="62"/>
  <c r="U186" i="64"/>
  <c r="U185"/>
  <c r="U183"/>
  <c r="O183"/>
  <c r="T179"/>
  <c r="U182"/>
  <c r="O182"/>
  <c r="U520" i="62"/>
  <c r="R179" i="64"/>
  <c r="P520" i="62"/>
  <c r="O181" i="64"/>
  <c r="M179"/>
  <c r="U181"/>
  <c r="D179"/>
  <c r="S180"/>
  <c r="U180" s="1"/>
  <c r="O180"/>
  <c r="R145"/>
  <c r="O147"/>
  <c r="O145" s="1"/>
  <c r="U147"/>
  <c r="D145"/>
  <c r="O433" i="62"/>
  <c r="U433"/>
  <c r="O432"/>
  <c r="U432"/>
  <c r="S431"/>
  <c r="U431" s="1"/>
  <c r="U430"/>
  <c r="O430"/>
  <c r="S429"/>
  <c r="U429" s="1"/>
  <c r="S428"/>
  <c r="U428" s="1"/>
  <c r="S427"/>
  <c r="U427" s="1"/>
  <c r="O426"/>
  <c r="S425"/>
  <c r="U425" s="1"/>
  <c r="S424"/>
  <c r="U424" s="1"/>
  <c r="S423"/>
  <c r="U423" s="1"/>
  <c r="O422"/>
  <c r="U422"/>
  <c r="R416"/>
  <c r="S421"/>
  <c r="U421" s="1"/>
  <c r="O420"/>
  <c r="S419"/>
  <c r="O418"/>
  <c r="T416"/>
  <c r="M416"/>
  <c r="D416"/>
  <c r="D380"/>
  <c r="U384"/>
  <c r="O384"/>
  <c r="T380"/>
  <c r="O382"/>
  <c r="R380"/>
  <c r="M380"/>
  <c r="S381"/>
  <c r="U381" s="1"/>
  <c r="U357"/>
  <c r="M353"/>
  <c r="S356"/>
  <c r="U356" s="1"/>
  <c r="T353"/>
  <c r="D353"/>
  <c r="R353"/>
  <c r="S355"/>
  <c r="U355" s="1"/>
  <c r="U354"/>
  <c r="S322"/>
  <c r="U322" s="1"/>
  <c r="R318"/>
  <c r="S321"/>
  <c r="U321" s="1"/>
  <c r="D318"/>
  <c r="T318"/>
  <c r="M519"/>
  <c r="M521" s="1"/>
  <c r="M318"/>
  <c r="S320"/>
  <c r="U320" s="1"/>
  <c r="S319"/>
  <c r="O318"/>
  <c r="U270"/>
  <c r="R268"/>
  <c r="M268"/>
  <c r="O270"/>
  <c r="O269"/>
  <c r="S268"/>
  <c r="U269"/>
  <c r="U228"/>
  <c r="U519"/>
  <c r="O221"/>
  <c r="U227"/>
  <c r="P519"/>
  <c r="O224"/>
  <c r="U223"/>
  <c r="O223"/>
  <c r="R219"/>
  <c r="O222"/>
  <c r="M219"/>
  <c r="U222"/>
  <c r="T219"/>
  <c r="D219"/>
  <c r="S184"/>
  <c r="S183" s="1"/>
  <c r="S151"/>
  <c r="U151" s="1"/>
  <c r="U150" s="1"/>
  <c r="M150"/>
  <c r="R115"/>
  <c r="O115"/>
  <c r="S116"/>
  <c r="U116" s="1"/>
  <c r="M115"/>
  <c r="M145" i="64"/>
  <c r="S146"/>
  <c r="S145" s="1"/>
  <c r="S220" i="62"/>
  <c r="U220" s="1"/>
  <c r="O220"/>
  <c r="E518"/>
  <c r="B518"/>
  <c r="U383"/>
  <c r="U221"/>
  <c r="T281" i="64"/>
  <c r="U184" i="62"/>
  <c r="U183" s="1"/>
  <c r="U436"/>
  <c r="O281" i="64" l="1"/>
  <c r="U281"/>
  <c r="S281"/>
  <c r="E520" i="62"/>
  <c r="B520"/>
  <c r="B522" s="1"/>
  <c r="U521"/>
  <c r="P521"/>
  <c r="O179" i="64"/>
  <c r="I520" i="62"/>
  <c r="U179" i="64"/>
  <c r="S179"/>
  <c r="O416" i="62"/>
  <c r="S416"/>
  <c r="U419"/>
  <c r="U416" s="1"/>
  <c r="O380"/>
  <c r="U380"/>
  <c r="S380"/>
  <c r="U353"/>
  <c r="S353"/>
  <c r="S318"/>
  <c r="U319"/>
  <c r="U318" s="1"/>
  <c r="U268"/>
  <c r="O268"/>
  <c r="O219"/>
  <c r="S150"/>
  <c r="I519"/>
  <c r="S115"/>
  <c r="U115" s="1"/>
  <c r="U146" i="64"/>
  <c r="U145" s="1"/>
  <c r="U219" i="62"/>
  <c r="S219"/>
  <c r="I521" l="1"/>
</calcChain>
</file>

<file path=xl/comments1.xml><?xml version="1.0" encoding="utf-8"?>
<comments xmlns="http://schemas.openxmlformats.org/spreadsheetml/2006/main">
  <authors>
    <author>Pjudicial</author>
  </authors>
  <commentList>
    <comment ref="Y120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carga del civil de concepcion el jup de concepcion 2da sala penal liquidadora de la sede central y 5to juzgado penal liquidador de la sede</t>
        </r>
      </text>
    </comment>
    <comment ref="A183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aún sigue apareciendo caraga pendiente en la 2da Sala liquidadora</t>
        </r>
      </text>
    </comment>
    <comment ref="A268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en carga procesal aparece aún el 5to juzgado penal liquidador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sigue apareciendo carga en el 3er y 4to liquidador de hyo- sede central</t>
        </r>
      </text>
    </comment>
  </commentList>
</comments>
</file>

<file path=xl/comments2.xml><?xml version="1.0" encoding="utf-8"?>
<comments xmlns="http://schemas.openxmlformats.org/spreadsheetml/2006/main">
  <authors>
    <author>Pjudicial</author>
  </authors>
  <commentList>
    <comment ref="A281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no aparece el jup de concepcion </t>
        </r>
      </text>
    </comment>
  </commentList>
</comments>
</file>

<file path=xl/sharedStrings.xml><?xml version="1.0" encoding="utf-8"?>
<sst xmlns="http://schemas.openxmlformats.org/spreadsheetml/2006/main" count="1401" uniqueCount="349">
  <si>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</si>
  <si>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</si>
  <si>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</si>
  <si>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</si>
  <si>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</si>
  <si>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</si>
  <si>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</si>
  <si>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</si>
  <si>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</si>
  <si>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</si>
  <si>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</si>
  <si>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</si>
  <si>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</si>
  <si>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</si>
  <si>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</si>
  <si>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</si>
  <si>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</si>
  <si>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</si>
  <si>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</si>
  <si>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</si>
  <si>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</si>
  <si>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</si>
  <si>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</si>
  <si>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</si>
  <si>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</si>
  <si>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</si>
  <si>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</si>
  <si>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</si>
  <si>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</si>
  <si>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</si>
  <si>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</si>
  <si>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</si>
  <si>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</si>
  <si>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</si>
  <si>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</si>
  <si>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</si>
  <si>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</si>
  <si>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</si>
  <si>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</si>
  <si>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</si>
  <si>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</si>
  <si>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</si>
  <si>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</si>
  <si>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</si>
  <si>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</si>
  <si>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</si>
  <si>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</si>
  <si>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</si>
  <si>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</si>
  <si>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</si>
  <si>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</si>
  <si>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</si>
  <si>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</si>
  <si>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</si>
  <si>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</si>
  <si>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</si>
  <si>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</si>
  <si>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</si>
  <si>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</si>
  <si>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</si>
  <si>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</si>
  <si>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</si>
  <si>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</si>
  <si>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</si>
  <si>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</si>
  <si>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</si>
  <si>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</si>
  <si>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</si>
  <si>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</si>
  <si>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</si>
  <si>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</si>
  <si>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</si>
  <si>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</si>
  <si>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</si>
  <si>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</si>
  <si>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</si>
  <si>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</si>
  <si>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</si>
  <si>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</si>
  <si>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</si>
  <si>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</si>
  <si>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</si>
  <si>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</si>
  <si>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</si>
  <si>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</si>
  <si>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</si>
  <si>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</si>
  <si>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</si>
  <si>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</si>
  <si>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</si>
  <si>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</si>
  <si>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</si>
  <si>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</si>
  <si>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</si>
  <si>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</si>
  <si>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</si>
  <si>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</si>
  <si>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</si>
  <si>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</si>
  <si>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</si>
  <si>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</si>
  <si>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</si>
  <si>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</si>
  <si>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</si>
  <si>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</si>
  <si>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</si>
  <si>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</si>
  <si>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</si>
  <si>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</si>
  <si>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</si>
  <si>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</si>
  <si>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</si>
  <si>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</si>
  <si>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</si>
  <si>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</si>
  <si>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</si>
  <si>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</si>
  <si>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</si>
  <si>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</si>
  <si>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</si>
  <si>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</si>
  <si>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</si>
  <si>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</si>
  <si>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</si>
  <si>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</si>
  <si>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</si>
  <si>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</si>
  <si>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</si>
  <si>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</si>
  <si>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</si>
  <si>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</si>
  <si>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</si>
  <si>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</si>
  <si>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</si>
  <si>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</si>
  <si>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</si>
  <si>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</si>
  <si>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</si>
  <si>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</si>
  <si>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</si>
  <si>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</si>
  <si>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</si>
  <si>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</si>
  <si>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</si>
  <si>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</si>
  <si>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</si>
  <si>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</si>
  <si>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</si>
  <si>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</si>
  <si>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</si>
  <si>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</si>
  <si>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</si>
  <si>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</si>
  <si>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</si>
  <si>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</si>
  <si>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</si>
  <si>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</si>
  <si>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</si>
  <si>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</si>
  <si>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</si>
  <si>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</si>
  <si>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APELACIONES</t>
  </si>
  <si>
    <t>I</t>
  </si>
  <si>
    <t>DEPENDENCIA</t>
  </si>
  <si>
    <t>CARGA PROCESAL PENDIENTE</t>
  </si>
  <si>
    <t>B</t>
  </si>
  <si>
    <t>C=A+B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</si>
  <si>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</si>
  <si>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</si>
  <si>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</si>
  <si>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</si>
  <si>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</si>
  <si>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</si>
  <si>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</si>
  <si>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TOTAL CP</t>
  </si>
  <si>
    <t>OTROS EGRESOS</t>
  </si>
  <si>
    <t>Auto Final</t>
  </si>
  <si>
    <t>Concil.</t>
  </si>
  <si>
    <t>Inf. Final</t>
  </si>
  <si>
    <t>Conf.</t>
  </si>
  <si>
    <t>Rev.</t>
  </si>
  <si>
    <t>Anu.</t>
  </si>
  <si>
    <t>TOTAL EGRESOS</t>
  </si>
  <si>
    <t>EXPEDIENTES RESUELTOS</t>
  </si>
  <si>
    <t>Sent.</t>
  </si>
  <si>
    <t>Auto Improc.</t>
  </si>
  <si>
    <t>K</t>
  </si>
  <si>
    <t>L=D+E+F+G+H+I+J+K</t>
  </si>
  <si>
    <t>N=L+M</t>
  </si>
  <si>
    <t>P</t>
  </si>
  <si>
    <t>Q=O+P</t>
  </si>
  <si>
    <t>R=-A-L-O</t>
  </si>
  <si>
    <t>S=B-M-P</t>
  </si>
  <si>
    <t>T=C-N-Q</t>
  </si>
  <si>
    <t>T=R+S</t>
  </si>
  <si>
    <t>Juzgados Penales Liquidadores</t>
  </si>
  <si>
    <t>Salas Superiores Liquidadoras</t>
  </si>
  <si>
    <t xml:space="preserve">Auto Improc. </t>
  </si>
  <si>
    <t>1º JC Hyo</t>
  </si>
  <si>
    <t>2º JC Hyo</t>
  </si>
  <si>
    <t>3º JC Hyo</t>
  </si>
  <si>
    <t>5º JC Hyo</t>
  </si>
  <si>
    <t>6º JC Hyo</t>
  </si>
  <si>
    <t>JC Jauja</t>
  </si>
  <si>
    <t>1° JT Hyo</t>
  </si>
  <si>
    <t>JM Chupaca</t>
  </si>
  <si>
    <t>JM Junín</t>
  </si>
  <si>
    <t>JM Tarma</t>
  </si>
  <si>
    <t>JM Pampas</t>
  </si>
  <si>
    <t>JM La Oroya</t>
  </si>
  <si>
    <t>JPL Chupaca</t>
  </si>
  <si>
    <t>1º JPL Hyo</t>
  </si>
  <si>
    <t>3º JPL Hyo</t>
  </si>
  <si>
    <t>Sala Penal de Apelaciones</t>
  </si>
  <si>
    <t>Juzgados de Investigación Preparatoria</t>
  </si>
  <si>
    <t>1° JIP Hyo</t>
  </si>
  <si>
    <t>1° JIP Jauja</t>
  </si>
  <si>
    <t>1° JIP Tarma</t>
  </si>
  <si>
    <t>JIP Chupaca</t>
  </si>
  <si>
    <t>JIP La Oroya</t>
  </si>
  <si>
    <t>JUP Jauja</t>
  </si>
  <si>
    <t>JUP Pampas</t>
  </si>
  <si>
    <t>JUP Chupaca</t>
  </si>
  <si>
    <t>Auto No Ha Lug.</t>
  </si>
  <si>
    <t>JIP Concepción</t>
  </si>
  <si>
    <t>Juzgados Penales Colegiados</t>
  </si>
  <si>
    <t>Juzgados Penales Unipersonales</t>
  </si>
  <si>
    <t>1º JPL El Tambo</t>
  </si>
  <si>
    <t>2º JPL El Tambo</t>
  </si>
  <si>
    <t>3º JPL El Tambo</t>
  </si>
  <si>
    <t>CUADERNOS</t>
  </si>
  <si>
    <t>INGRES</t>
  </si>
  <si>
    <t>RESUEL</t>
  </si>
  <si>
    <t>1º JUP Hyo</t>
  </si>
  <si>
    <t>JUP La Oroya</t>
  </si>
  <si>
    <t>JPL Concepción</t>
  </si>
  <si>
    <t>JPL Laboral Hyo</t>
  </si>
  <si>
    <t>1º JPL Jauja</t>
  </si>
  <si>
    <t>1° JPL La Oroya</t>
  </si>
  <si>
    <t>2° JIP Hyo</t>
  </si>
  <si>
    <t>3° JIP Hyo</t>
  </si>
  <si>
    <t>4° JIP Hyo</t>
  </si>
  <si>
    <t>1° JUP Tarma</t>
  </si>
  <si>
    <t>Salas Superiores - Sede Central</t>
  </si>
  <si>
    <t>4º JC Hyo</t>
  </si>
  <si>
    <t>2° JT Hyo</t>
  </si>
  <si>
    <t>1° JPL Chilca</t>
  </si>
  <si>
    <t>JIP Junín</t>
  </si>
  <si>
    <t>JPC Hyo</t>
  </si>
  <si>
    <t>Sala Civil - Sede Central</t>
  </si>
  <si>
    <t>2º JPL Hyo</t>
  </si>
  <si>
    <t>JPL Cajas</t>
  </si>
  <si>
    <t>JPL Acobamba</t>
  </si>
  <si>
    <t>JPL Surcubamba</t>
  </si>
  <si>
    <t>JUP Junín</t>
  </si>
  <si>
    <t>JT Trans Hyo</t>
  </si>
  <si>
    <t>Sala Mixta - Tarma</t>
  </si>
  <si>
    <t>JPL Pampas</t>
  </si>
  <si>
    <t>3º JUP Hyo</t>
  </si>
  <si>
    <t>1º JPLq. Hyo</t>
  </si>
  <si>
    <t>2º JPLq. Hyo</t>
  </si>
  <si>
    <t>3º JPLq. Hyo</t>
  </si>
  <si>
    <t>4º JPLq. Hyo</t>
  </si>
  <si>
    <t>JPLq. Jauja</t>
  </si>
  <si>
    <t>JPLq. Tarma</t>
  </si>
  <si>
    <t>1º Juzg. Familia Hyo</t>
  </si>
  <si>
    <t>2º Juzg. Familia Hyo</t>
  </si>
  <si>
    <t>3º Juzg. Familia Hyo</t>
  </si>
  <si>
    <t>4º Juzg. Familia Hyo</t>
  </si>
  <si>
    <t>2º JPL Chilca</t>
  </si>
  <si>
    <t>SALA PENAL DE APELACIONES - SEDE CENTRAL</t>
  </si>
  <si>
    <t>2º JIP Tarma</t>
  </si>
  <si>
    <t>incidencia que se encuentra en la Coordinación de Informática de la CSJJU y Sub Gerencia de Estadística de la GG/PJ.</t>
  </si>
  <si>
    <t>El 3° Juzgado de Trabajo de Huancayo, no presenta información estadística en los meses de nov-dic, debido a una mala redistribución de expedientes por la conversión del juzgado en permanente,</t>
  </si>
  <si>
    <t>JPL Junín</t>
  </si>
  <si>
    <t xml:space="preserve"> </t>
  </si>
  <si>
    <t>3° JT Hyo</t>
  </si>
  <si>
    <t>2º JIP Jauja</t>
  </si>
  <si>
    <t xml:space="preserve">JIP Pampas* </t>
  </si>
  <si>
    <t>2º JUP Hyo*</t>
  </si>
  <si>
    <t>4º JUP Hyo*</t>
  </si>
  <si>
    <t>JPC Tarma</t>
  </si>
  <si>
    <t>RESUELTO</t>
  </si>
  <si>
    <t>TRAMITE</t>
  </si>
  <si>
    <t>EJECUCION</t>
  </si>
  <si>
    <t>RES. TRAM</t>
  </si>
  <si>
    <t>OK</t>
  </si>
  <si>
    <t>RES. EJE</t>
  </si>
  <si>
    <t>OET</t>
  </si>
  <si>
    <t>OEE</t>
  </si>
  <si>
    <t>1°JPL Tarma</t>
  </si>
  <si>
    <t>2° JPL Tarma</t>
  </si>
  <si>
    <t>2da Sala Laboral - Sede Central</t>
  </si>
  <si>
    <t>BOLETÍN ESTADÍSTICO INSTITUCIONAL</t>
  </si>
  <si>
    <t>JC Trans Pampas</t>
  </si>
  <si>
    <t>1ra Sala Laboral - Sede Central</t>
  </si>
  <si>
    <t>5° JIP Hyo</t>
  </si>
  <si>
    <t>5° JUP Hyo</t>
  </si>
  <si>
    <t>JUP Concepción</t>
  </si>
  <si>
    <t>JC. Concepción</t>
  </si>
  <si>
    <t xml:space="preserve">SALA PENAL DE APELACIONES - TRANSITORIA </t>
  </si>
  <si>
    <t>6° JIP Hyo</t>
  </si>
  <si>
    <t>Rev</t>
  </si>
  <si>
    <t>Anu</t>
  </si>
  <si>
    <t>Conf</t>
  </si>
  <si>
    <t>TOTAL CARGA PROCESAL PENDIENTE AL 31.10.2018</t>
  </si>
  <si>
    <t>5º Juzg. Familia Hyo</t>
  </si>
  <si>
    <t>6º Juzg. Familia Hyo</t>
  </si>
  <si>
    <t>7º Juzg. Familia Hyo</t>
  </si>
  <si>
    <t>8º Juzg. Familia Hyo</t>
  </si>
  <si>
    <t>9º Juzg. Familia Hyo</t>
  </si>
  <si>
    <t>10º Juzg. Familia Hyo</t>
  </si>
  <si>
    <t>Sala Penal Liquidadora Hyo</t>
  </si>
  <si>
    <t xml:space="preserve"> CARGA PROCESAL, EXPEDIENTES RESUELTOS y CARGA PROCESAL PENDIENTE - EXP. PRINCIPALES EN TRÁMITE y EJECUCIÓN (ENERO - DICIEMBRE - 2018)</t>
  </si>
  <si>
    <t xml:space="preserve">                                                                                  </t>
  </si>
  <si>
    <t>TOTAL CARGA PROCESAL PENDIENTE AL 31.12.2018</t>
  </si>
  <si>
    <t>Fuente: Formulario Estadistico Electronico 31.12.18</t>
  </si>
  <si>
    <t>Auto Improc</t>
  </si>
  <si>
    <t>CUADRO COMPARATIVO DE LA PRODUCCION DEL JUZGADO CIVIL DE JAUJA DE LA CORTE SUPERIOR DE JUSTICIA DE JUNIN AL 31 DE DICIEMBRE DEL 2018</t>
  </si>
  <si>
    <t>PRODUCCIÓN  AL 30.12.2018</t>
  </si>
  <si>
    <t>CARGA PROCESAL PENDIENTE  AL 31.12.2018  (CENTRALIZACION SIJ -FEE) PARA EL SIGUIENTE MES</t>
  </si>
  <si>
    <t xml:space="preserve">INDICADORES DE PRODUCCION </t>
  </si>
  <si>
    <r>
      <t xml:space="preserve">OO.JJ. QUE  </t>
    </r>
    <r>
      <rPr>
        <sz val="5.5"/>
        <color rgb="FFFF0000"/>
        <rFont val="Calibri"/>
        <family val="2"/>
      </rPr>
      <t>NO LLEGARON</t>
    </r>
    <r>
      <rPr>
        <sz val="5.5"/>
        <color rgb="FF000000"/>
        <rFont val="Calibri"/>
        <family val="2"/>
      </rPr>
      <t xml:space="preserve"> LA META DE PRODUCCION</t>
    </r>
  </si>
  <si>
    <t>OO.JJ. QUE SUPERARON LA META DE PRODUCCION</t>
  </si>
  <si>
    <t xml:space="preserve">TRAMITE </t>
  </si>
  <si>
    <t>RESERVA</t>
  </si>
  <si>
    <t>CARGA PROCESAL TOTAL</t>
  </si>
  <si>
    <t>ENERO A DICIEMBRE</t>
  </si>
  <si>
    <t>ANUAL</t>
  </si>
  <si>
    <t>MENSUAL</t>
  </si>
  <si>
    <t xml:space="preserve">TOTAL DE PRODUCCION DE LOS JUZGADOS CIVILES </t>
  </si>
  <si>
    <t>FUENTE: FORMULARIO ELECTRÓNICO ESTADÍSTICO - FEE: 31.DIC.2018</t>
  </si>
  <si>
    <t xml:space="preserve"> CARGA PROCESAL, EXPEDIENTES RESUELTOS y CARGA PROCESAL PENDIENTE - EXP. PRINCIPALES EN TRÁMITE y EJECUCIÓN (FEBRERO -2019)</t>
  </si>
  <si>
    <t>Fuente: www.pj.gob.pe Formulario Estadístico Electrónico FEE al 28.02.2019.</t>
  </si>
  <si>
    <t xml:space="preserve"> CARGA PROCESAL, EXPEDIENTES RESUELTOS y CARGA PROCESAL PENDIENTE - EXP. PRINCIPALES EN TRÁMITE y EJECUCIÓN (FEBRERO - 2019)</t>
  </si>
  <si>
    <t xml:space="preserve"> CARGA PROCESAL, EXPEDIENTES RESUELTOS y CARGA PROCESAL PENDIENTE - EXP. PRINCIPALES EN TRÁMITE y EJECUCIÓN (FEBRERO -  2019)</t>
  </si>
  <si>
    <t xml:space="preserve"> CARGA PROCESAL, EXPEDIENTES RESUELTOS y CARGA PROCESAL PENDIENTE - EXP. PRINCIPALES EN TRÁMITE y EJECUCIÓN (FEBRERO- 2019)</t>
  </si>
  <si>
    <t xml:space="preserve"> CARGA PROCESAL, EXPEDIENTES RESUELTOS y CARGA PROCESAL PENDIENTE - EXP. PRINCIPALES EN TRÁMITE y EJECUCIÓN (FEBRERO - 2019) JUZGADOS ESPECIALIZADOS PENALES LIQUIDADORES</t>
  </si>
  <si>
    <t xml:space="preserve"> CARGA PROCESAL, EXPEDIENTES RESUELTOS y CARGA PROCESAL PENDIENTE - EXP. PRINCIPALES EN TRÁMITE y EJECUCIÓN (FEBRERO - 2019) </t>
  </si>
  <si>
    <t>Fuente: www.pj.gob.pe Formulario Estadístico Electrónico FEE al 28.021.2019.</t>
  </si>
  <si>
    <t>Al 28 de FEBRERO del 2019</t>
  </si>
  <si>
    <t xml:space="preserve"> CARGA PROCESAL, EXPEDIENTES RESUELTOS y CARGA PROCESAL PENDIENTE - EXP. PRINCIPALES EN TRÁMITE y EJECUCIÓN FEBRERO-2019)</t>
  </si>
  <si>
    <t xml:space="preserve"> CARGA PROCESAL, EXPEDIENTES RESUELTOS y CARGA PROCESAL PENDIENTE - EXP. PRINCIPALES EN TRÁMITE y EJECUCIÓN (FEBRERO-2019)</t>
  </si>
  <si>
    <t xml:space="preserve"> CARGA PROCESAL, EXPEDIENTES RESUELTOS y CARGA PROCESAL PENDIENTE - EXP. PRINCIPALES EN TRÁMITE y EJECUCIÓN (FEBRERO 2019)</t>
  </si>
  <si>
    <t>Fuente: www.pj.gob.pe Formulario Estadístico Electrónico FEE al 28.02.2019</t>
  </si>
  <si>
    <t>N° 02-2019</t>
  </si>
  <si>
    <t>N°02-2019</t>
  </si>
  <si>
    <t xml:space="preserve"> CARGA PROCESAL, EXPEDIENTES RESUELTOS y CARGA PROCESAL PENDIENTE - EXP. PRINCIPALES EN TRÁMITE y EJECUCIÓN (ENERO -FEBRERO - 2019)</t>
  </si>
  <si>
    <t>Al 28 DE FEBRERO del 2019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</si>
</sst>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</numFmts>
  <fonts count="8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Arial"/>
      <family val="2"/>
    </font>
    <font>
      <b/>
      <sz val="26"/>
      <color theme="0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b/>
      <sz val="6"/>
      <color indexed="8"/>
      <name val="Calibri"/>
      <family val="2"/>
      <scheme val="minor"/>
    </font>
    <font>
      <sz val="11"/>
      <name val="Calibri"/>
      <family val="2"/>
    </font>
    <font>
      <b/>
      <sz val="5.5"/>
      <color rgb="FF000000"/>
      <name val="Calibri"/>
      <family val="2"/>
    </font>
    <font>
      <sz val="5.5"/>
      <color rgb="FF000000"/>
      <name val="Calibri"/>
      <family val="2"/>
    </font>
    <font>
      <sz val="5.5"/>
      <color rgb="FFFF0000"/>
      <name val="Calibri"/>
      <family val="2"/>
    </font>
    <font>
      <b/>
      <sz val="5.5"/>
      <color rgb="FF000099"/>
      <name val="Calibri"/>
      <family val="2"/>
    </font>
    <font>
      <sz val="5.5"/>
      <name val="Calibri"/>
      <family val="2"/>
    </font>
    <font>
      <b/>
      <sz val="5.5"/>
      <name val="Calibri"/>
      <family val="2"/>
    </font>
    <font>
      <b/>
      <sz val="5.5"/>
      <color rgb="FF002060"/>
      <name val="Calibri"/>
      <family val="2"/>
    </font>
    <font>
      <sz val="10"/>
      <color theme="5" tint="0.39997558519241921"/>
      <name val="Arial"/>
      <family val="2"/>
    </font>
    <font>
      <b/>
      <sz val="14"/>
      <color indexed="8"/>
      <name val="Calibri"/>
      <family val="2"/>
      <scheme val="minor"/>
    </font>
    <font>
      <b/>
      <sz val="36"/>
      <color theme="5" tint="-0.249977111117893"/>
      <name val="Arial"/>
      <family val="2"/>
    </font>
    <font>
      <b/>
      <sz val="16"/>
      <color theme="4" tint="-0.499984740745262"/>
      <name val="Century Gothic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EDF9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BE7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E3F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3">
    <xf numFmtId="165" fontId="0" fillId="0" borderId="0"/>
    <xf numFmtId="165" fontId="2" fillId="2" borderId="0" applyNumberFormat="0" applyBorder="0" applyAlignment="0" applyProtection="0"/>
    <xf numFmtId="165" fontId="2" fillId="3" borderId="0" applyNumberFormat="0" applyBorder="0" applyAlignment="0" applyProtection="0"/>
    <xf numFmtId="165" fontId="2" fillId="4" borderId="0" applyNumberFormat="0" applyBorder="0" applyAlignment="0" applyProtection="0"/>
    <xf numFmtId="165" fontId="2" fillId="5" borderId="0" applyNumberFormat="0" applyBorder="0" applyAlignment="0" applyProtection="0"/>
    <xf numFmtId="165" fontId="2" fillId="6" borderId="0" applyNumberFormat="0" applyBorder="0" applyAlignment="0" applyProtection="0"/>
    <xf numFmtId="165" fontId="2" fillId="7" borderId="0" applyNumberFormat="0" applyBorder="0" applyAlignment="0" applyProtection="0"/>
    <xf numFmtId="165" fontId="2" fillId="8" borderId="0" applyNumberFormat="0" applyBorder="0" applyAlignment="0" applyProtection="0"/>
    <xf numFmtId="165" fontId="2" fillId="9" borderId="0" applyNumberFormat="0" applyBorder="0" applyAlignment="0" applyProtection="0"/>
    <xf numFmtId="165" fontId="2" fillId="10" borderId="0" applyNumberFormat="0" applyBorder="0" applyAlignment="0" applyProtection="0"/>
    <xf numFmtId="165" fontId="2" fillId="5" borderId="0" applyNumberFormat="0" applyBorder="0" applyAlignment="0" applyProtection="0"/>
    <xf numFmtId="165" fontId="2" fillId="8" borderId="0" applyNumberFormat="0" applyBorder="0" applyAlignment="0" applyProtection="0"/>
    <xf numFmtId="165" fontId="2" fillId="11" borderId="0" applyNumberFormat="0" applyBorder="0" applyAlignment="0" applyProtection="0"/>
    <xf numFmtId="165" fontId="3" fillId="12" borderId="0" applyNumberFormat="0" applyBorder="0" applyAlignment="0" applyProtection="0"/>
    <xf numFmtId="165" fontId="3" fillId="9" borderId="0" applyNumberFormat="0" applyBorder="0" applyAlignment="0" applyProtection="0"/>
    <xf numFmtId="165" fontId="3" fillId="10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4" fillId="0" borderId="0"/>
    <xf numFmtId="165" fontId="4" fillId="0" borderId="0"/>
    <xf numFmtId="165" fontId="1" fillId="0" borderId="0"/>
    <xf numFmtId="165" fontId="5" fillId="17" borderId="1" applyNumberFormat="0" applyAlignment="0" applyProtection="0"/>
    <xf numFmtId="165" fontId="6" fillId="18" borderId="2" applyNumberFormat="0" applyAlignment="0" applyProtection="0"/>
    <xf numFmtId="165" fontId="7" fillId="0" borderId="3" applyNumberFormat="0" applyFill="0" applyAlignment="0" applyProtection="0"/>
    <xf numFmtId="3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5" fontId="9" fillId="19" borderId="0" applyNumberFormat="0" applyBorder="0" applyAlignment="0" applyProtection="0"/>
    <xf numFmtId="165" fontId="9" fillId="20" borderId="0" applyNumberFormat="0" applyBorder="0" applyAlignment="0" applyProtection="0"/>
    <xf numFmtId="165" fontId="9" fillId="21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" fillId="18" borderId="0" applyNumberFormat="0" applyBorder="0" applyAlignment="0" applyProtection="0"/>
    <xf numFmtId="165" fontId="3" fillId="18" borderId="0" applyNumberFormat="0" applyBorder="0" applyAlignment="0" applyProtection="0"/>
    <xf numFmtId="165" fontId="2" fillId="26" borderId="0" applyNumberFormat="0" applyBorder="0" applyAlignment="0" applyProtection="0"/>
    <xf numFmtId="165" fontId="2" fillId="16" borderId="0" applyNumberFormat="0" applyBorder="0" applyAlignment="0" applyProtection="0"/>
    <xf numFmtId="165" fontId="3" fillId="27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7" borderId="0" applyNumberFormat="0" applyBorder="0" applyAlignment="0" applyProtection="0"/>
    <xf numFmtId="165" fontId="3" fillId="27" borderId="0" applyNumberFormat="0" applyBorder="0" applyAlignment="0" applyProtection="0"/>
    <xf numFmtId="165" fontId="3" fillId="28" borderId="0" applyNumberFormat="0" applyBorder="0" applyAlignment="0" applyProtection="0"/>
    <xf numFmtId="165" fontId="2" fillId="29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30" borderId="0" applyNumberFormat="0" applyBorder="0" applyAlignment="0" applyProtection="0"/>
    <xf numFmtId="165" fontId="2" fillId="26" borderId="0" applyNumberFormat="0" applyBorder="0" applyAlignment="0" applyProtection="0"/>
    <xf numFmtId="165" fontId="2" fillId="31" borderId="0" applyNumberFormat="0" applyBorder="0" applyAlignment="0" applyProtection="0"/>
    <xf numFmtId="165" fontId="3" fillId="31" borderId="0" applyNumberFormat="0" applyBorder="0" applyAlignment="0" applyProtection="0"/>
    <xf numFmtId="165" fontId="10" fillId="31" borderId="1" applyNumberFormat="0" applyAlignment="0" applyProtection="0"/>
    <xf numFmtId="165" fontId="11" fillId="0" borderId="0" applyFont="0" applyFill="0" applyBorder="0" applyAlignment="0" applyProtection="0"/>
    <xf numFmtId="165" fontId="12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3" fillId="33" borderId="0" applyNumberFormat="0" applyBorder="0" applyAlignment="0" applyProtection="0"/>
    <xf numFmtId="165" fontId="46" fillId="0" borderId="0"/>
    <xf numFmtId="165" fontId="4" fillId="0" borderId="0"/>
    <xf numFmtId="165" fontId="1" fillId="0" borderId="0"/>
    <xf numFmtId="0" fontId="34" fillId="0" borderId="0">
      <alignment vertical="top"/>
    </xf>
    <xf numFmtId="165" fontId="1" fillId="0" borderId="0"/>
    <xf numFmtId="0" fontId="34" fillId="0" borderId="0">
      <alignment vertical="top"/>
    </xf>
    <xf numFmtId="0" fontId="42" fillId="0" borderId="0">
      <alignment vertical="top"/>
    </xf>
    <xf numFmtId="165" fontId="4" fillId="0" borderId="0"/>
    <xf numFmtId="165" fontId="1" fillId="0" borderId="0"/>
    <xf numFmtId="165" fontId="34" fillId="0" borderId="0"/>
    <xf numFmtId="165" fontId="35" fillId="0" borderId="0"/>
    <xf numFmtId="0" fontId="34" fillId="0" borderId="0"/>
    <xf numFmtId="0" fontId="35" fillId="0" borderId="0"/>
    <xf numFmtId="165" fontId="4" fillId="26" borderId="4" applyNumberFormat="0" applyFont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165" fontId="14" fillId="17" borderId="5" applyNumberFormat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165" fontId="18" fillId="0" borderId="6" applyNumberFormat="0" applyFill="0" applyAlignment="0" applyProtection="0"/>
    <xf numFmtId="165" fontId="8" fillId="0" borderId="7" applyNumberFormat="0" applyFill="0" applyAlignment="0" applyProtection="0"/>
    <xf numFmtId="165" fontId="19" fillId="0" borderId="0" applyNumberFormat="0" applyFill="0" applyBorder="0" applyAlignment="0" applyProtection="0"/>
    <xf numFmtId="165" fontId="9" fillId="0" borderId="8" applyNumberFormat="0" applyFill="0" applyAlignment="0" applyProtection="0"/>
  </cellStyleXfs>
  <cellXfs count="1149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26" fillId="0" borderId="0" xfId="66" applyFont="1" applyFill="1" applyBorder="1" applyAlignment="1">
      <alignment horizontal="center" vertical="center"/>
    </xf>
    <xf numFmtId="165" fontId="25" fillId="0" borderId="0" xfId="66" applyFont="1" applyFill="1" applyBorder="1" applyAlignment="1">
      <alignment horizontal="left" vertical="center"/>
    </xf>
    <xf numFmtId="165" fontId="30" fillId="0" borderId="0" xfId="0" applyFont="1"/>
    <xf numFmtId="165" fontId="26" fillId="0" borderId="0" xfId="0" applyFont="1" applyFill="1" applyBorder="1" applyAlignment="1">
      <alignment horizontal="center"/>
    </xf>
    <xf numFmtId="165" fontId="25" fillId="0" borderId="0" xfId="0" applyFont="1" applyFill="1" applyBorder="1" applyAlignment="1">
      <alignment horizontal="left" vertical="center" indent="2"/>
    </xf>
    <xf numFmtId="165" fontId="25" fillId="0" borderId="0" xfId="0" applyFont="1" applyFill="1" applyBorder="1"/>
    <xf numFmtId="4" fontId="0" fillId="0" borderId="0" xfId="0" applyNumberFormat="1"/>
    <xf numFmtId="166" fontId="30" fillId="0" borderId="0" xfId="0" applyNumberFormat="1" applyFont="1"/>
    <xf numFmtId="166" fontId="30" fillId="0" borderId="0" xfId="0" applyNumberFormat="1" applyFont="1" applyBorder="1"/>
    <xf numFmtId="165" fontId="25" fillId="0" borderId="0" xfId="19" applyFont="1" applyFill="1" applyBorder="1" applyAlignment="1">
      <alignment horizontal="left" vertical="center" wrapText="1" indent="2"/>
    </xf>
    <xf numFmtId="165" fontId="26" fillId="0" borderId="0" xfId="66" applyFont="1" applyFill="1" applyBorder="1" applyAlignment="1">
      <alignment horizontal="left" vertical="center"/>
    </xf>
    <xf numFmtId="165" fontId="26" fillId="0" borderId="0" xfId="66" applyFont="1" applyFill="1" applyBorder="1" applyAlignment="1">
      <alignment horizontal="left" vertical="center" indent="1"/>
    </xf>
    <xf numFmtId="165" fontId="28" fillId="0" borderId="0" xfId="19" applyFont="1" applyFill="1" applyBorder="1" applyAlignment="1">
      <alignment horizontal="left" vertical="center" wrapText="1" indent="2"/>
    </xf>
    <xf numFmtId="165" fontId="30" fillId="0" borderId="0" xfId="0" applyFont="1" applyFill="1" applyBorder="1"/>
    <xf numFmtId="165" fontId="0" fillId="0" borderId="0" xfId="0" applyFill="1"/>
    <xf numFmtId="165" fontId="26" fillId="0" borderId="0" xfId="0" applyFont="1" applyFill="1" applyBorder="1" applyAlignment="1">
      <alignment horizontal="center" vertical="center" wrapText="1"/>
    </xf>
    <xf numFmtId="165" fontId="26" fillId="0" borderId="0" xfId="0" applyFont="1" applyFill="1" applyBorder="1" applyAlignment="1">
      <alignment horizontal="center" vertical="center"/>
    </xf>
    <xf numFmtId="165" fontId="26" fillId="0" borderId="9" xfId="0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5" fillId="0" borderId="10" xfId="19" applyFont="1" applyFill="1" applyBorder="1" applyAlignment="1">
      <alignment horizontal="left" vertical="center" wrapText="1" indent="1"/>
    </xf>
    <xf numFmtId="165" fontId="28" fillId="0" borderId="10" xfId="19" applyFont="1" applyFill="1" applyBorder="1" applyAlignment="1">
      <alignment horizontal="left" vertical="center" wrapText="1" indent="1"/>
    </xf>
    <xf numFmtId="165" fontId="25" fillId="0" borderId="11" xfId="19" applyFont="1" applyFill="1" applyBorder="1" applyAlignment="1">
      <alignment horizontal="left" vertical="center" wrapText="1" indent="1"/>
    </xf>
    <xf numFmtId="165" fontId="25" fillId="0" borderId="11" xfId="66" applyFont="1" applyFill="1" applyBorder="1" applyAlignment="1">
      <alignment horizontal="left" vertical="center" indent="1"/>
    </xf>
    <xf numFmtId="165" fontId="25" fillId="0" borderId="12" xfId="19" applyFont="1" applyFill="1" applyBorder="1" applyAlignment="1">
      <alignment horizontal="left" vertical="center" wrapText="1" indent="1"/>
    </xf>
    <xf numFmtId="165" fontId="26" fillId="0" borderId="13" xfId="66" applyFont="1" applyFill="1" applyBorder="1" applyAlignment="1">
      <alignment horizontal="left" vertical="center" indent="1"/>
    </xf>
    <xf numFmtId="165" fontId="30" fillId="0" borderId="0" xfId="0" applyFont="1" applyFill="1"/>
    <xf numFmtId="166" fontId="25" fillId="0" borderId="0" xfId="0" applyNumberFormat="1" applyFont="1" applyFill="1" applyBorder="1" applyAlignment="1">
      <alignment horizontal="right" vertical="center" indent="1"/>
    </xf>
    <xf numFmtId="166" fontId="25" fillId="0" borderId="10" xfId="0" applyNumberFormat="1" applyFont="1" applyFill="1" applyBorder="1" applyAlignment="1">
      <alignment horizontal="right" vertical="center" indent="1"/>
    </xf>
    <xf numFmtId="166" fontId="25" fillId="0" borderId="14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center" vertical="top" wrapText="1"/>
    </xf>
    <xf numFmtId="165" fontId="26" fillId="0" borderId="0" xfId="0" applyFont="1" applyFill="1" applyBorder="1" applyAlignment="1">
      <alignment horizontal="right" indent="2"/>
    </xf>
    <xf numFmtId="168" fontId="26" fillId="0" borderId="0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right" vertical="center" indent="1"/>
    </xf>
    <xf numFmtId="165" fontId="25" fillId="0" borderId="0" xfId="0" applyFont="1" applyFill="1" applyBorder="1" applyAlignment="1">
      <alignment horizontal="right" vertical="center" indent="1"/>
    </xf>
    <xf numFmtId="168" fontId="25" fillId="0" borderId="0" xfId="0" applyNumberFormat="1" applyFont="1" applyFill="1" applyBorder="1" applyAlignment="1">
      <alignment horizontal="right" vertical="center" indent="1"/>
    </xf>
    <xf numFmtId="169" fontId="30" fillId="0" borderId="0" xfId="0" applyNumberFormat="1" applyFont="1" applyAlignment="1">
      <alignment horizontal="right" vertical="center" indent="1"/>
    </xf>
    <xf numFmtId="169" fontId="30" fillId="0" borderId="0" xfId="0" applyNumberFormat="1" applyFont="1" applyFill="1" applyAlignment="1">
      <alignment horizontal="right" vertical="center" indent="1"/>
    </xf>
    <xf numFmtId="165" fontId="30" fillId="0" borderId="0" xfId="0" applyFont="1" applyAlignment="1">
      <alignment horizontal="right" vertical="center" indent="1"/>
    </xf>
    <xf numFmtId="165" fontId="1" fillId="0" borderId="0" xfId="0" applyFont="1"/>
    <xf numFmtId="165" fontId="1" fillId="0" borderId="0" xfId="61" applyFill="1"/>
    <xf numFmtId="165" fontId="1" fillId="0" borderId="0" xfId="61"/>
    <xf numFmtId="49" fontId="26" fillId="0" borderId="0" xfId="21" applyNumberFormat="1" applyFont="1" applyFill="1" applyBorder="1" applyAlignment="1">
      <alignment horizontal="center" vertical="center" wrapText="1"/>
    </xf>
    <xf numFmtId="165" fontId="24" fillId="0" borderId="0" xfId="61" applyFont="1"/>
    <xf numFmtId="165" fontId="24" fillId="0" borderId="0" xfId="61" applyFont="1" applyFill="1" applyBorder="1"/>
    <xf numFmtId="165" fontId="25" fillId="0" borderId="10" xfId="21" applyFont="1" applyFill="1" applyBorder="1" applyAlignment="1">
      <alignment horizontal="left" vertical="center" wrapText="1" indent="1"/>
    </xf>
    <xf numFmtId="165" fontId="28" fillId="0" borderId="10" xfId="21" applyFont="1" applyFill="1" applyBorder="1" applyAlignment="1">
      <alignment horizontal="left" vertical="center" wrapText="1" indent="1"/>
    </xf>
    <xf numFmtId="165" fontId="28" fillId="0" borderId="0" xfId="21" applyFont="1" applyFill="1" applyBorder="1" applyAlignment="1">
      <alignment horizontal="left" vertical="center" wrapText="1" indent="1"/>
    </xf>
    <xf numFmtId="165" fontId="25" fillId="0" borderId="11" xfId="21" applyFont="1" applyFill="1" applyBorder="1" applyAlignment="1">
      <alignment horizontal="left" vertical="center" wrapText="1" indent="1"/>
    </xf>
    <xf numFmtId="165" fontId="31" fillId="0" borderId="0" xfId="61" applyFont="1" applyFill="1" applyBorder="1" applyAlignment="1">
      <alignment horizontal="center" vertical="center" wrapText="1"/>
    </xf>
    <xf numFmtId="165" fontId="29" fillId="0" borderId="0" xfId="61" applyFont="1" applyFill="1" applyBorder="1" applyAlignment="1">
      <alignment horizontal="center" vertical="center" wrapText="1"/>
    </xf>
    <xf numFmtId="165" fontId="25" fillId="0" borderId="0" xfId="61" applyFont="1"/>
    <xf numFmtId="165" fontId="25" fillId="0" borderId="0" xfId="61" applyFont="1" applyFill="1" applyBorder="1"/>
    <xf numFmtId="172" fontId="29" fillId="0" borderId="0" xfId="61" applyNumberFormat="1" applyFont="1" applyFill="1" applyBorder="1" applyAlignment="1">
      <alignment horizontal="center" vertical="center" wrapText="1"/>
    </xf>
    <xf numFmtId="171" fontId="26" fillId="0" borderId="0" xfId="61" applyNumberFormat="1" applyFont="1" applyFill="1" applyBorder="1" applyAlignment="1">
      <alignment horizontal="right" vertical="center" wrapText="1" indent="1"/>
    </xf>
    <xf numFmtId="173" fontId="28" fillId="0" borderId="15" xfId="61" applyNumberFormat="1" applyFont="1" applyFill="1" applyBorder="1" applyAlignment="1">
      <alignment horizontal="left" vertical="center" wrapText="1" indent="1"/>
    </xf>
    <xf numFmtId="165" fontId="28" fillId="0" borderId="0" xfId="61" applyFont="1" applyFill="1" applyBorder="1" applyAlignment="1">
      <alignment horizontal="left" vertical="center" wrapText="1" indent="1"/>
    </xf>
    <xf numFmtId="171" fontId="25" fillId="0" borderId="16" xfId="61" applyNumberFormat="1" applyFont="1" applyFill="1" applyBorder="1" applyAlignment="1">
      <alignment horizontal="right" vertical="center" wrapText="1" indent="1"/>
    </xf>
    <xf numFmtId="171" fontId="25" fillId="0" borderId="0" xfId="61" applyNumberFormat="1" applyFont="1" applyFill="1" applyBorder="1" applyAlignment="1">
      <alignment horizontal="right" vertical="center" wrapText="1" indent="1"/>
    </xf>
    <xf numFmtId="165" fontId="24" fillId="0" borderId="0" xfId="61" applyFont="1" applyFill="1"/>
    <xf numFmtId="173" fontId="28" fillId="0" borderId="10" xfId="61" applyNumberFormat="1" applyFont="1" applyFill="1" applyBorder="1" applyAlignment="1">
      <alignment horizontal="left" vertical="center" wrapText="1" indent="1"/>
    </xf>
    <xf numFmtId="172" fontId="28" fillId="0" borderId="0" xfId="61" applyNumberFormat="1" applyFont="1" applyFill="1" applyBorder="1" applyAlignment="1">
      <alignment horizontal="left" vertical="center" wrapText="1" indent="1"/>
    </xf>
    <xf numFmtId="167" fontId="25" fillId="0" borderId="10" xfId="61" applyNumberFormat="1" applyFont="1" applyFill="1" applyBorder="1" applyAlignment="1">
      <alignment horizontal="right" vertical="center" indent="1"/>
    </xf>
    <xf numFmtId="173" fontId="28" fillId="0" borderId="14" xfId="61" applyNumberFormat="1" applyFont="1" applyFill="1" applyBorder="1" applyAlignment="1">
      <alignment horizontal="left" vertical="center" wrapText="1" indent="1"/>
    </xf>
    <xf numFmtId="165" fontId="25" fillId="0" borderId="15" xfId="21" applyFont="1" applyFill="1" applyBorder="1" applyAlignment="1">
      <alignment horizontal="left" vertical="center" wrapText="1" indent="1"/>
    </xf>
    <xf numFmtId="171" fontId="25" fillId="0" borderId="13" xfId="61" applyNumberFormat="1" applyFont="1" applyFill="1" applyBorder="1" applyAlignment="1">
      <alignment horizontal="right" vertical="center" wrapText="1" indent="1"/>
    </xf>
    <xf numFmtId="171" fontId="25" fillId="0" borderId="15" xfId="61" applyNumberFormat="1" applyFont="1" applyFill="1" applyBorder="1" applyAlignment="1">
      <alignment horizontal="right" vertical="center" wrapText="1" indent="1"/>
    </xf>
    <xf numFmtId="171" fontId="25" fillId="0" borderId="17" xfId="61" applyNumberFormat="1" applyFont="1" applyFill="1" applyBorder="1" applyAlignment="1">
      <alignment horizontal="right" vertical="center" wrapText="1" indent="1"/>
    </xf>
    <xf numFmtId="167" fontId="25" fillId="0" borderId="15" xfId="61" applyNumberFormat="1" applyFont="1" applyFill="1" applyBorder="1" applyAlignment="1">
      <alignment horizontal="right" vertical="center" indent="1"/>
    </xf>
    <xf numFmtId="171" fontId="25" fillId="0" borderId="10" xfId="61" applyNumberFormat="1" applyFont="1" applyFill="1" applyBorder="1" applyAlignment="1">
      <alignment horizontal="right" vertical="center" wrapText="1" indent="1"/>
    </xf>
    <xf numFmtId="171" fontId="25" fillId="0" borderId="18" xfId="61" applyNumberFormat="1" applyFont="1" applyFill="1" applyBorder="1" applyAlignment="1">
      <alignment horizontal="right" vertical="center" wrapText="1" indent="1"/>
    </xf>
    <xf numFmtId="171" fontId="25" fillId="0" borderId="19" xfId="61" applyNumberFormat="1" applyFont="1" applyFill="1" applyBorder="1" applyAlignment="1">
      <alignment horizontal="right" vertical="center" wrapText="1" indent="1"/>
    </xf>
    <xf numFmtId="171" fontId="25" fillId="0" borderId="11" xfId="61" applyNumberFormat="1" applyFont="1" applyFill="1" applyBorder="1" applyAlignment="1">
      <alignment horizontal="right" vertical="center" wrapText="1" indent="1"/>
    </xf>
    <xf numFmtId="165" fontId="26" fillId="0" borderId="0" xfId="21" applyFont="1" applyFill="1" applyAlignment="1"/>
    <xf numFmtId="168" fontId="0" fillId="0" borderId="0" xfId="0" applyNumberFormat="1"/>
    <xf numFmtId="171" fontId="25" fillId="0" borderId="20" xfId="61" applyNumberFormat="1" applyFont="1" applyFill="1" applyBorder="1" applyAlignment="1">
      <alignment horizontal="right" vertical="center" wrapText="1" indent="1"/>
    </xf>
    <xf numFmtId="171" fontId="25" fillId="0" borderId="21" xfId="61" applyNumberFormat="1" applyFont="1" applyFill="1" applyBorder="1" applyAlignment="1">
      <alignment horizontal="right" vertical="center" wrapText="1" indent="1"/>
    </xf>
    <xf numFmtId="171" fontId="25" fillId="0" borderId="22" xfId="61" applyNumberFormat="1" applyFont="1" applyFill="1" applyBorder="1" applyAlignment="1">
      <alignment horizontal="right" vertical="center" wrapText="1" indent="1"/>
    </xf>
    <xf numFmtId="171" fontId="25" fillId="0" borderId="23" xfId="61" applyNumberFormat="1" applyFont="1" applyFill="1" applyBorder="1" applyAlignment="1">
      <alignment horizontal="right" vertical="center" wrapText="1" indent="1"/>
    </xf>
    <xf numFmtId="171" fontId="25" fillId="0" borderId="24" xfId="61" applyNumberFormat="1" applyFont="1" applyFill="1" applyBorder="1" applyAlignment="1">
      <alignment horizontal="right" vertical="center" wrapText="1" indent="1"/>
    </xf>
    <xf numFmtId="171" fontId="25" fillId="0" borderId="25" xfId="61" applyNumberFormat="1" applyFont="1" applyFill="1" applyBorder="1" applyAlignment="1">
      <alignment horizontal="right" vertical="center" wrapText="1" indent="1"/>
    </xf>
    <xf numFmtId="171" fontId="25" fillId="0" borderId="26" xfId="61" applyNumberFormat="1" applyFont="1" applyFill="1" applyBorder="1" applyAlignment="1">
      <alignment horizontal="right" vertical="center" wrapText="1" indent="1"/>
    </xf>
    <xf numFmtId="165" fontId="25" fillId="0" borderId="9" xfId="21" applyFont="1" applyFill="1" applyBorder="1" applyAlignment="1">
      <alignment horizontal="left" vertical="center" wrapText="1" indent="1"/>
    </xf>
    <xf numFmtId="171" fontId="25" fillId="0" borderId="9" xfId="61" applyNumberFormat="1" applyFont="1" applyFill="1" applyBorder="1" applyAlignment="1">
      <alignment horizontal="right" vertical="center" wrapText="1" indent="1"/>
    </xf>
    <xf numFmtId="165" fontId="24" fillId="0" borderId="9" xfId="61" applyFont="1" applyFill="1" applyBorder="1"/>
    <xf numFmtId="167" fontId="25" fillId="0" borderId="11" xfId="61" applyNumberFormat="1" applyFont="1" applyFill="1" applyBorder="1" applyAlignment="1">
      <alignment horizontal="right" vertical="center" indent="1"/>
    </xf>
    <xf numFmtId="169" fontId="26" fillId="0" borderId="27" xfId="67" applyNumberFormat="1" applyFont="1" applyFill="1" applyBorder="1" applyAlignment="1">
      <alignment horizontal="right" vertical="center" indent="1"/>
    </xf>
    <xf numFmtId="169" fontId="25" fillId="0" borderId="28" xfId="67" applyNumberFormat="1" applyFont="1" applyFill="1" applyBorder="1" applyAlignment="1">
      <alignment horizontal="right" vertical="center" indent="1"/>
    </xf>
    <xf numFmtId="169" fontId="25" fillId="0" borderId="29" xfId="67" applyNumberFormat="1" applyFont="1" applyFill="1" applyBorder="1" applyAlignment="1">
      <alignment horizontal="right" vertical="center" indent="1"/>
    </xf>
    <xf numFmtId="165" fontId="47" fillId="0" borderId="0" xfId="0" applyFont="1" applyFill="1" applyBorder="1" applyAlignment="1">
      <alignment horizontal="right" vertical="center" indent="1"/>
    </xf>
    <xf numFmtId="165" fontId="48" fillId="0" borderId="0" xfId="0" applyFont="1" applyFill="1" applyBorder="1" applyAlignment="1">
      <alignment horizontal="right" vertical="center" indent="1"/>
    </xf>
    <xf numFmtId="169" fontId="49" fillId="0" borderId="0" xfId="0" applyNumberFormat="1" applyFont="1" applyFill="1" applyAlignment="1">
      <alignment horizontal="right" vertical="center" indent="1"/>
    </xf>
    <xf numFmtId="166" fontId="49" fillId="0" borderId="0" xfId="0" applyNumberFormat="1" applyFont="1" applyFill="1" applyAlignment="1">
      <alignment horizontal="right" vertical="center" indent="1"/>
    </xf>
    <xf numFmtId="166" fontId="26" fillId="35" borderId="30" xfId="0" applyNumberFormat="1" applyFont="1" applyFill="1" applyBorder="1" applyAlignment="1">
      <alignment horizontal="right" vertical="center" indent="1"/>
    </xf>
    <xf numFmtId="165" fontId="26" fillId="35" borderId="30" xfId="0" applyFont="1" applyFill="1" applyBorder="1" applyAlignment="1">
      <alignment horizontal="center" vertical="center" wrapText="1"/>
    </xf>
    <xf numFmtId="165" fontId="26" fillId="35" borderId="30" xfId="66" applyFont="1" applyFill="1" applyBorder="1" applyAlignment="1">
      <alignment horizontal="center" vertical="center" wrapText="1"/>
    </xf>
    <xf numFmtId="172" fontId="29" fillId="35" borderId="30" xfId="61" applyNumberFormat="1" applyFont="1" applyFill="1" applyBorder="1" applyAlignment="1">
      <alignment horizontal="center" vertical="center" wrapText="1"/>
    </xf>
    <xf numFmtId="171" fontId="26" fillId="35" borderId="31" xfId="61" applyNumberFormat="1" applyFont="1" applyFill="1" applyBorder="1" applyAlignment="1">
      <alignment horizontal="right" vertical="center" wrapText="1" indent="1"/>
    </xf>
    <xf numFmtId="171" fontId="26" fillId="35" borderId="32" xfId="61" applyNumberFormat="1" applyFont="1" applyFill="1" applyBorder="1" applyAlignment="1">
      <alignment horizontal="right" vertical="center" wrapText="1" indent="1"/>
    </xf>
    <xf numFmtId="171" fontId="26" fillId="35" borderId="33" xfId="61" applyNumberFormat="1" applyFont="1" applyFill="1" applyBorder="1" applyAlignment="1">
      <alignment horizontal="right" vertical="center" wrapText="1" indent="1"/>
    </xf>
    <xf numFmtId="171" fontId="26" fillId="35" borderId="34" xfId="61" applyNumberFormat="1" applyFont="1" applyFill="1" applyBorder="1" applyAlignment="1">
      <alignment horizontal="right" vertical="center" wrapText="1" indent="1"/>
    </xf>
    <xf numFmtId="167" fontId="31" fillId="35" borderId="30" xfId="61" applyNumberFormat="1" applyFont="1" applyFill="1" applyBorder="1" applyAlignment="1">
      <alignment horizontal="right" vertical="center" indent="1"/>
    </xf>
    <xf numFmtId="171" fontId="26" fillId="35" borderId="30" xfId="61" applyNumberFormat="1" applyFont="1" applyFill="1" applyBorder="1" applyAlignment="1">
      <alignment horizontal="right" vertical="center" wrapText="1" indent="1"/>
    </xf>
    <xf numFmtId="167" fontId="26" fillId="35" borderId="30" xfId="61" applyNumberFormat="1" applyFont="1" applyFill="1" applyBorder="1" applyAlignment="1">
      <alignment horizontal="right" vertical="center" indent="1"/>
    </xf>
    <xf numFmtId="165" fontId="26" fillId="0" borderId="0" xfId="19" applyFont="1" applyBorder="1" applyAlignment="1">
      <alignment horizontal="center" wrapText="1"/>
    </xf>
    <xf numFmtId="165" fontId="26" fillId="0" borderId="0" xfId="19" applyFont="1" applyFill="1" applyBorder="1" applyAlignment="1">
      <alignment horizontal="left" wrapText="1" indent="2"/>
    </xf>
    <xf numFmtId="165" fontId="25" fillId="0" borderId="0" xfId="19" applyFont="1" applyFill="1" applyBorder="1" applyAlignment="1">
      <alignment horizontal="left" wrapText="1" indent="2"/>
    </xf>
    <xf numFmtId="166" fontId="25" fillId="0" borderId="35" xfId="0" applyNumberFormat="1" applyFont="1" applyFill="1" applyBorder="1" applyAlignment="1">
      <alignment horizontal="right" vertical="center" indent="1"/>
    </xf>
    <xf numFmtId="166" fontId="25" fillId="0" borderId="28" xfId="0" applyNumberFormat="1" applyFont="1" applyFill="1" applyBorder="1" applyAlignment="1">
      <alignment horizontal="right" vertical="center" indent="1"/>
    </xf>
    <xf numFmtId="166" fontId="25" fillId="0" borderId="36" xfId="0" applyNumberFormat="1" applyFont="1" applyFill="1" applyBorder="1" applyAlignment="1">
      <alignment horizontal="right" vertical="center" indent="1"/>
    </xf>
    <xf numFmtId="165" fontId="26" fillId="35" borderId="31" xfId="0" applyFont="1" applyFill="1" applyBorder="1" applyAlignment="1">
      <alignment horizontal="right" vertical="center" indent="1"/>
    </xf>
    <xf numFmtId="166" fontId="26" fillId="35" borderId="31" xfId="0" applyNumberFormat="1" applyFont="1" applyFill="1" applyBorder="1" applyAlignment="1">
      <alignment horizontal="right" vertical="center" indent="1"/>
    </xf>
    <xf numFmtId="166" fontId="26" fillId="35" borderId="31" xfId="66" applyNumberFormat="1" applyFont="1" applyFill="1" applyBorder="1" applyAlignment="1">
      <alignment horizontal="right" vertical="center" indent="1"/>
    </xf>
    <xf numFmtId="165" fontId="25" fillId="0" borderId="9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4" fillId="0" borderId="0" xfId="0" applyFont="1"/>
    <xf numFmtId="171" fontId="25" fillId="0" borderId="14" xfId="61" applyNumberFormat="1" applyFont="1" applyFill="1" applyBorder="1" applyAlignment="1">
      <alignment horizontal="right" vertical="center" wrapText="1" indent="1"/>
    </xf>
    <xf numFmtId="165" fontId="24" fillId="0" borderId="0" xfId="0" applyFont="1" applyFill="1" applyBorder="1"/>
    <xf numFmtId="171" fontId="0" fillId="0" borderId="0" xfId="0" applyNumberFormat="1"/>
    <xf numFmtId="168" fontId="25" fillId="0" borderId="15" xfId="21" applyNumberFormat="1" applyFont="1" applyFill="1" applyBorder="1" applyAlignment="1">
      <alignment horizontal="right" vertical="center" indent="1"/>
    </xf>
    <xf numFmtId="168" fontId="25" fillId="0" borderId="10" xfId="21" applyNumberFormat="1" applyFont="1" applyFill="1" applyBorder="1" applyAlignment="1">
      <alignment horizontal="right" vertical="center" indent="1"/>
    </xf>
    <xf numFmtId="168" fontId="25" fillId="0" borderId="9" xfId="21" applyNumberFormat="1" applyFont="1" applyFill="1" applyBorder="1" applyAlignment="1">
      <alignment horizontal="right" vertical="center" indent="1"/>
    </xf>
    <xf numFmtId="49" fontId="26" fillId="35" borderId="37" xfId="21" applyNumberFormat="1" applyFont="1" applyFill="1" applyBorder="1" applyAlignment="1">
      <alignment horizontal="center" vertical="center" wrapText="1"/>
    </xf>
    <xf numFmtId="2" fontId="26" fillId="35" borderId="30" xfId="21" applyNumberFormat="1" applyFont="1" applyFill="1" applyBorder="1" applyAlignment="1">
      <alignment horizontal="center" vertical="center" wrapText="1"/>
    </xf>
    <xf numFmtId="2" fontId="26" fillId="0" borderId="0" xfId="21" applyNumberFormat="1" applyFont="1" applyFill="1" applyBorder="1" applyAlignment="1">
      <alignment horizontal="center" vertical="center" wrapText="1"/>
    </xf>
    <xf numFmtId="49" fontId="26" fillId="35" borderId="14" xfId="21" applyNumberFormat="1" applyFont="1" applyFill="1" applyBorder="1" applyAlignment="1">
      <alignment horizontal="center" vertical="center" wrapText="1"/>
    </xf>
    <xf numFmtId="2" fontId="26" fillId="35" borderId="14" xfId="21" applyNumberFormat="1" applyFont="1" applyFill="1" applyBorder="1" applyAlignment="1">
      <alignment horizontal="center" vertical="center" wrapText="1"/>
    </xf>
    <xf numFmtId="165" fontId="25" fillId="0" borderId="10" xfId="21" applyFont="1" applyFill="1" applyBorder="1" applyAlignment="1">
      <alignment horizontal="left" vertical="center" indent="1"/>
    </xf>
    <xf numFmtId="165" fontId="25" fillId="0" borderId="0" xfId="21" applyFont="1" applyFill="1" applyBorder="1" applyAlignment="1">
      <alignment horizontal="left" vertical="center" indent="1"/>
    </xf>
    <xf numFmtId="165" fontId="25" fillId="0" borderId="9" xfId="21" applyFont="1" applyFill="1" applyBorder="1" applyAlignment="1">
      <alignment horizontal="left" vertical="center" indent="1"/>
    </xf>
    <xf numFmtId="165" fontId="25" fillId="0" borderId="11" xfId="21" applyFont="1" applyFill="1" applyBorder="1" applyAlignment="1">
      <alignment horizontal="left" vertical="center" indent="1"/>
    </xf>
    <xf numFmtId="167" fontId="1" fillId="36" borderId="0" xfId="0" applyNumberFormat="1" applyFont="1" applyFill="1"/>
    <xf numFmtId="167" fontId="1" fillId="37" borderId="0" xfId="0" applyNumberFormat="1" applyFont="1" applyFill="1"/>
    <xf numFmtId="165" fontId="22" fillId="0" borderId="0" xfId="21" applyFont="1" applyFill="1" applyAlignment="1"/>
    <xf numFmtId="165" fontId="21" fillId="0" borderId="0" xfId="21" applyFont="1" applyFill="1" applyBorder="1" applyAlignment="1">
      <alignment horizontal="center" vertical="center"/>
    </xf>
    <xf numFmtId="170" fontId="21" fillId="0" borderId="0" xfId="21" applyNumberFormat="1" applyFont="1" applyFill="1" applyBorder="1" applyAlignment="1">
      <alignment horizontal="right" vertical="center"/>
    </xf>
    <xf numFmtId="167" fontId="21" fillId="0" borderId="0" xfId="21" applyNumberFormat="1" applyFont="1" applyFill="1" applyBorder="1" applyAlignment="1">
      <alignment horizontal="right" vertical="center"/>
    </xf>
    <xf numFmtId="165" fontId="21" fillId="0" borderId="0" xfId="21" applyFont="1" applyFill="1" applyBorder="1" applyAlignment="1">
      <alignment horizontal="center" vertical="center" wrapText="1" shrinkToFit="1"/>
    </xf>
    <xf numFmtId="49" fontId="21" fillId="0" borderId="0" xfId="21" applyNumberFormat="1" applyFont="1" applyFill="1" applyBorder="1" applyAlignment="1">
      <alignment horizontal="center" vertical="center" wrapText="1"/>
    </xf>
    <xf numFmtId="165" fontId="22" fillId="0" borderId="0" xfId="21" applyFont="1" applyFill="1" applyBorder="1" applyAlignment="1"/>
    <xf numFmtId="165" fontId="22" fillId="0" borderId="38" xfId="21" applyFont="1" applyFill="1" applyBorder="1" applyAlignment="1"/>
    <xf numFmtId="2" fontId="21" fillId="0" borderId="38" xfId="21" applyNumberFormat="1" applyFont="1" applyFill="1" applyBorder="1" applyAlignment="1">
      <alignment horizontal="center"/>
    </xf>
    <xf numFmtId="2" fontId="21" fillId="0" borderId="0" xfId="21" applyNumberFormat="1" applyFont="1" applyFill="1" applyBorder="1" applyAlignment="1">
      <alignment horizontal="center"/>
    </xf>
    <xf numFmtId="165" fontId="21" fillId="35" borderId="30" xfId="21" applyFont="1" applyFill="1" applyBorder="1" applyAlignment="1">
      <alignment horizontal="center" vertical="center"/>
    </xf>
    <xf numFmtId="171" fontId="21" fillId="35" borderId="30" xfId="21" applyNumberFormat="1" applyFont="1" applyFill="1" applyBorder="1" applyAlignment="1">
      <alignment horizontal="right" vertical="center" indent="1"/>
    </xf>
    <xf numFmtId="171" fontId="21" fillId="35" borderId="39" xfId="21" applyNumberFormat="1" applyFont="1" applyFill="1" applyBorder="1" applyAlignment="1">
      <alignment horizontal="right" vertical="center" indent="1"/>
    </xf>
    <xf numFmtId="167" fontId="21" fillId="35" borderId="34" xfId="21" applyNumberFormat="1" applyFont="1" applyFill="1" applyBorder="1" applyAlignment="1">
      <alignment horizontal="right" vertical="center" indent="1"/>
    </xf>
    <xf numFmtId="167" fontId="21" fillId="0" borderId="0" xfId="21" applyNumberFormat="1" applyFont="1" applyFill="1" applyBorder="1" applyAlignment="1">
      <alignment horizontal="right" vertical="center" indent="1"/>
    </xf>
    <xf numFmtId="171" fontId="21" fillId="35" borderId="31" xfId="21" applyNumberFormat="1" applyFont="1" applyFill="1" applyBorder="1" applyAlignment="1">
      <alignment horizontal="right" vertical="center" indent="1"/>
    </xf>
    <xf numFmtId="171" fontId="21" fillId="35" borderId="40" xfId="21" applyNumberFormat="1" applyFont="1" applyFill="1" applyBorder="1" applyAlignment="1">
      <alignment horizontal="right" vertical="center" indent="1"/>
    </xf>
    <xf numFmtId="171" fontId="21" fillId="35" borderId="34" xfId="21" applyNumberFormat="1" applyFont="1" applyFill="1" applyBorder="1" applyAlignment="1">
      <alignment horizontal="right" vertical="center" indent="1"/>
    </xf>
    <xf numFmtId="165" fontId="21" fillId="0" borderId="15" xfId="21" applyFont="1" applyFill="1" applyBorder="1" applyAlignment="1">
      <alignment horizontal="left" vertical="center" indent="2"/>
    </xf>
    <xf numFmtId="165" fontId="21" fillId="0" borderId="0" xfId="21" applyFont="1" applyFill="1" applyBorder="1" applyAlignment="1">
      <alignment horizontal="left" vertical="center"/>
    </xf>
    <xf numFmtId="171" fontId="21" fillId="0" borderId="13" xfId="21" applyNumberFormat="1" applyFont="1" applyFill="1" applyBorder="1" applyAlignment="1">
      <alignment horizontal="right" vertical="center" indent="1"/>
    </xf>
    <xf numFmtId="171" fontId="21" fillId="0" borderId="41" xfId="21" applyNumberFormat="1" applyFont="1" applyFill="1" applyBorder="1" applyAlignment="1">
      <alignment horizontal="right" vertical="center" indent="1"/>
    </xf>
    <xf numFmtId="167" fontId="21" fillId="0" borderId="42" xfId="21" applyNumberFormat="1" applyFont="1" applyFill="1" applyBorder="1" applyAlignment="1">
      <alignment horizontal="right" vertical="center" indent="1"/>
    </xf>
    <xf numFmtId="171" fontId="21" fillId="0" borderId="43" xfId="21" applyNumberFormat="1" applyFont="1" applyFill="1" applyBorder="1" applyAlignment="1">
      <alignment horizontal="right" vertical="center" indent="1"/>
    </xf>
    <xf numFmtId="171" fontId="21" fillId="0" borderId="44" xfId="21" applyNumberFormat="1" applyFont="1" applyFill="1" applyBorder="1" applyAlignment="1">
      <alignment horizontal="right" vertical="center" indent="1"/>
    </xf>
    <xf numFmtId="171" fontId="21" fillId="0" borderId="42" xfId="21" applyNumberFormat="1" applyFont="1" applyFill="1" applyBorder="1" applyAlignment="1">
      <alignment horizontal="right" vertical="center" indent="1"/>
    </xf>
    <xf numFmtId="167" fontId="21" fillId="0" borderId="13" xfId="21" applyNumberFormat="1" applyFont="1" applyFill="1" applyBorder="1" applyAlignment="1">
      <alignment horizontal="right" vertical="center" indent="1"/>
    </xf>
    <xf numFmtId="165" fontId="22" fillId="0" borderId="0" xfId="21" applyFont="1" applyFill="1" applyBorder="1" applyAlignment="1">
      <alignment horizontal="left" vertical="center" indent="1"/>
    </xf>
    <xf numFmtId="171" fontId="22" fillId="0" borderId="10" xfId="21" applyNumberFormat="1" applyFont="1" applyFill="1" applyBorder="1" applyAlignment="1">
      <alignment horizontal="right" vertical="center" indent="1"/>
    </xf>
    <xf numFmtId="171" fontId="22" fillId="0" borderId="45" xfId="21" applyNumberFormat="1" applyFont="1" applyFill="1" applyBorder="1" applyAlignment="1">
      <alignment horizontal="right" vertical="center" indent="1"/>
    </xf>
    <xf numFmtId="167" fontId="22" fillId="0" borderId="46" xfId="21" applyNumberFormat="1" applyFont="1" applyFill="1" applyBorder="1" applyAlignment="1">
      <alignment horizontal="right" vertical="center" indent="1"/>
    </xf>
    <xf numFmtId="167" fontId="22" fillId="0" borderId="0" xfId="21" applyNumberFormat="1" applyFont="1" applyFill="1" applyBorder="1" applyAlignment="1">
      <alignment horizontal="right" vertical="center" indent="1"/>
    </xf>
    <xf numFmtId="171" fontId="22" fillId="0" borderId="47" xfId="21" applyNumberFormat="1" applyFont="1" applyFill="1" applyBorder="1" applyAlignment="1">
      <alignment horizontal="right" vertical="center" indent="1"/>
    </xf>
    <xf numFmtId="171" fontId="22" fillId="0" borderId="48" xfId="21" applyNumberFormat="1" applyFont="1" applyFill="1" applyBorder="1" applyAlignment="1">
      <alignment horizontal="right" vertical="center" indent="1"/>
    </xf>
    <xf numFmtId="171" fontId="22" fillId="0" borderId="46" xfId="21" applyNumberFormat="1" applyFont="1" applyFill="1" applyBorder="1" applyAlignment="1">
      <alignment horizontal="right" vertical="center" indent="1"/>
    </xf>
    <xf numFmtId="165" fontId="22" fillId="0" borderId="9" xfId="21" applyFont="1" applyFill="1" applyBorder="1" applyAlignment="1">
      <alignment horizontal="left" vertical="center" indent="1"/>
    </xf>
    <xf numFmtId="171" fontId="22" fillId="0" borderId="10" xfId="57" applyNumberFormat="1" applyFont="1" applyFill="1" applyBorder="1" applyAlignment="1">
      <alignment horizontal="right" vertical="center" indent="1"/>
    </xf>
    <xf numFmtId="171" fontId="22" fillId="0" borderId="45" xfId="57" applyNumberFormat="1" applyFont="1" applyFill="1" applyBorder="1" applyAlignment="1">
      <alignment horizontal="right" vertical="center" indent="1"/>
    </xf>
    <xf numFmtId="171" fontId="22" fillId="0" borderId="47" xfId="57" applyNumberFormat="1" applyFont="1" applyFill="1" applyBorder="1" applyAlignment="1">
      <alignment horizontal="right" vertical="center" indent="1"/>
    </xf>
    <xf numFmtId="171" fontId="22" fillId="0" borderId="48" xfId="57" applyNumberFormat="1" applyFont="1" applyFill="1" applyBorder="1" applyAlignment="1">
      <alignment horizontal="right" vertical="center" indent="1"/>
    </xf>
    <xf numFmtId="171" fontId="22" fillId="0" borderId="46" xfId="57" applyNumberFormat="1" applyFont="1" applyFill="1" applyBorder="1" applyAlignment="1">
      <alignment horizontal="right" vertical="center" indent="1"/>
    </xf>
    <xf numFmtId="165" fontId="21" fillId="0" borderId="10" xfId="21" applyFont="1" applyFill="1" applyBorder="1" applyAlignment="1">
      <alignment horizontal="left" vertical="center" indent="2"/>
    </xf>
    <xf numFmtId="171" fontId="21" fillId="0" borderId="10" xfId="21" applyNumberFormat="1" applyFont="1" applyFill="1" applyBorder="1" applyAlignment="1">
      <alignment horizontal="right" vertical="center" indent="1"/>
    </xf>
    <xf numFmtId="171" fontId="21" fillId="0" borderId="45" xfId="21" applyNumberFormat="1" applyFont="1" applyFill="1" applyBorder="1" applyAlignment="1">
      <alignment horizontal="right" vertical="center" indent="1"/>
    </xf>
    <xf numFmtId="167" fontId="21" fillId="0" borderId="46" xfId="21" applyNumberFormat="1" applyFont="1" applyFill="1" applyBorder="1" applyAlignment="1">
      <alignment horizontal="right" vertical="center" indent="1"/>
    </xf>
    <xf numFmtId="171" fontId="21" fillId="0" borderId="47" xfId="21" applyNumberFormat="1" applyFont="1" applyFill="1" applyBorder="1" applyAlignment="1">
      <alignment horizontal="right" vertical="center" indent="1"/>
    </xf>
    <xf numFmtId="171" fontId="21" fillId="0" borderId="48" xfId="21" applyNumberFormat="1" applyFont="1" applyFill="1" applyBorder="1" applyAlignment="1">
      <alignment horizontal="right" vertical="center" indent="1"/>
    </xf>
    <xf numFmtId="171" fontId="21" fillId="0" borderId="46" xfId="21" applyNumberFormat="1" applyFont="1" applyFill="1" applyBorder="1" applyAlignment="1">
      <alignment horizontal="right" vertical="center" indent="1"/>
    </xf>
    <xf numFmtId="171" fontId="22" fillId="0" borderId="11" xfId="21" applyNumberFormat="1" applyFont="1" applyFill="1" applyBorder="1" applyAlignment="1">
      <alignment horizontal="right" vertical="center" indent="1"/>
    </xf>
    <xf numFmtId="171" fontId="22" fillId="0" borderId="49" xfId="21" applyNumberFormat="1" applyFont="1" applyFill="1" applyBorder="1" applyAlignment="1">
      <alignment horizontal="right" vertical="center" indent="1"/>
    </xf>
    <xf numFmtId="167" fontId="22" fillId="0" borderId="50" xfId="21" applyNumberFormat="1" applyFont="1" applyFill="1" applyBorder="1" applyAlignment="1">
      <alignment horizontal="right" vertical="center" indent="1"/>
    </xf>
    <xf numFmtId="171" fontId="22" fillId="0" borderId="51" xfId="21" applyNumberFormat="1" applyFont="1" applyFill="1" applyBorder="1" applyAlignment="1">
      <alignment horizontal="right" vertical="center" indent="1"/>
    </xf>
    <xf numFmtId="171" fontId="22" fillId="0" borderId="52" xfId="21" applyNumberFormat="1" applyFont="1" applyFill="1" applyBorder="1" applyAlignment="1">
      <alignment horizontal="right" vertical="center" indent="1"/>
    </xf>
    <xf numFmtId="171" fontId="22" fillId="0" borderId="50" xfId="21" applyNumberFormat="1" applyFont="1" applyFill="1" applyBorder="1" applyAlignment="1">
      <alignment horizontal="right" vertical="center" indent="1"/>
    </xf>
    <xf numFmtId="166" fontId="25" fillId="0" borderId="15" xfId="0" applyNumberFormat="1" applyFont="1" applyFill="1" applyBorder="1" applyAlignment="1">
      <alignment horizontal="right" vertical="center" indent="1"/>
    </xf>
    <xf numFmtId="169" fontId="24" fillId="0" borderId="0" xfId="0" applyNumberFormat="1" applyFont="1" applyAlignment="1">
      <alignment horizontal="right" vertical="center" indent="1"/>
    </xf>
    <xf numFmtId="165" fontId="30" fillId="0" borderId="38" xfId="0" applyFont="1" applyBorder="1" applyAlignment="1">
      <alignment horizontal="right" vertical="center" indent="1"/>
    </xf>
    <xf numFmtId="166" fontId="26" fillId="0" borderId="13" xfId="66" applyNumberFormat="1" applyFont="1" applyFill="1" applyBorder="1" applyAlignment="1">
      <alignment horizontal="right" vertical="center" indent="1"/>
    </xf>
    <xf numFmtId="166" fontId="25" fillId="0" borderId="11" xfId="66" applyNumberFormat="1" applyFont="1" applyFill="1" applyBorder="1" applyAlignment="1">
      <alignment horizontal="right" vertical="center" indent="1"/>
    </xf>
    <xf numFmtId="166" fontId="25" fillId="0" borderId="10" xfId="66" applyNumberFormat="1" applyFont="1" applyFill="1" applyBorder="1" applyAlignment="1">
      <alignment horizontal="right" vertical="center" indent="1"/>
    </xf>
    <xf numFmtId="171" fontId="22" fillId="0" borderId="0" xfId="21" applyNumberFormat="1" applyFont="1" applyFill="1" applyBorder="1" applyAlignment="1">
      <alignment horizontal="right" vertical="center" indent="1"/>
    </xf>
    <xf numFmtId="168" fontId="26" fillId="35" borderId="53" xfId="0" applyNumberFormat="1" applyFont="1" applyFill="1" applyBorder="1" applyAlignment="1">
      <alignment horizontal="right" vertical="center" indent="1"/>
    </xf>
    <xf numFmtId="165" fontId="25" fillId="0" borderId="17" xfId="0" applyFont="1" applyFill="1" applyBorder="1" applyAlignment="1">
      <alignment horizontal="right" vertical="center" indent="1"/>
    </xf>
    <xf numFmtId="168" fontId="25" fillId="0" borderId="35" xfId="0" applyNumberFormat="1" applyFont="1" applyFill="1" applyBorder="1" applyAlignment="1">
      <alignment horizontal="right" vertical="center" indent="1"/>
    </xf>
    <xf numFmtId="165" fontId="25" fillId="0" borderId="18" xfId="0" applyFont="1" applyFill="1" applyBorder="1" applyAlignment="1">
      <alignment horizontal="right" vertical="center" indent="1"/>
    </xf>
    <xf numFmtId="168" fontId="25" fillId="0" borderId="28" xfId="0" applyNumberFormat="1" applyFont="1" applyFill="1" applyBorder="1" applyAlignment="1">
      <alignment horizontal="right" vertical="center" indent="1"/>
    </xf>
    <xf numFmtId="165" fontId="25" fillId="0" borderId="54" xfId="0" applyFont="1" applyFill="1" applyBorder="1" applyAlignment="1">
      <alignment horizontal="right" vertical="center" indent="1"/>
    </xf>
    <xf numFmtId="168" fontId="25" fillId="0" borderId="36" xfId="0" applyNumberFormat="1" applyFont="1" applyFill="1" applyBorder="1" applyAlignment="1">
      <alignment horizontal="right" vertical="center" indent="1"/>
    </xf>
    <xf numFmtId="169" fontId="26" fillId="35" borderId="31" xfId="67" applyNumberFormat="1" applyFont="1" applyFill="1" applyBorder="1" applyAlignment="1">
      <alignment horizontal="right" vertical="center" indent="1"/>
    </xf>
    <xf numFmtId="169" fontId="26" fillId="35" borderId="53" xfId="67" applyNumberFormat="1" applyFont="1" applyFill="1" applyBorder="1" applyAlignment="1">
      <alignment horizontal="right" vertical="center" indent="1"/>
    </xf>
    <xf numFmtId="169" fontId="26" fillId="0" borderId="43" xfId="67" applyNumberFormat="1" applyFont="1" applyFill="1" applyBorder="1" applyAlignment="1">
      <alignment horizontal="right" vertical="center" indent="1"/>
    </xf>
    <xf numFmtId="169" fontId="25" fillId="0" borderId="51" xfId="67" applyNumberFormat="1" applyFont="1" applyFill="1" applyBorder="1" applyAlignment="1">
      <alignment horizontal="right" vertical="center" indent="1"/>
    </xf>
    <xf numFmtId="169" fontId="25" fillId="0" borderId="18" xfId="67" applyNumberFormat="1" applyFont="1" applyFill="1" applyBorder="1" applyAlignment="1">
      <alignment horizontal="right" vertical="center" indent="1"/>
    </xf>
    <xf numFmtId="166" fontId="26" fillId="0" borderId="27" xfId="67" applyNumberFormat="1" applyFont="1" applyFill="1" applyBorder="1" applyAlignment="1">
      <alignment horizontal="right" vertical="center" indent="1"/>
    </xf>
    <xf numFmtId="166" fontId="25" fillId="0" borderId="29" xfId="67" applyNumberFormat="1" applyFont="1" applyFill="1" applyBorder="1" applyAlignment="1">
      <alignment horizontal="right" vertical="center" indent="1"/>
    </xf>
    <xf numFmtId="166" fontId="25" fillId="0" borderId="28" xfId="67" applyNumberFormat="1" applyFont="1" applyFill="1" applyBorder="1" applyAlignment="1">
      <alignment horizontal="right" vertical="center" indent="1"/>
    </xf>
    <xf numFmtId="167" fontId="25" fillId="0" borderId="30" xfId="61" applyNumberFormat="1" applyFont="1" applyFill="1" applyBorder="1" applyAlignment="1">
      <alignment horizontal="right" vertical="center" indent="1"/>
    </xf>
    <xf numFmtId="169" fontId="25" fillId="0" borderId="49" xfId="67" applyNumberFormat="1" applyFont="1" applyFill="1" applyBorder="1" applyAlignment="1">
      <alignment horizontal="right" vertical="center" indent="1"/>
    </xf>
    <xf numFmtId="165" fontId="24" fillId="0" borderId="0" xfId="0" applyFont="1" applyFill="1"/>
    <xf numFmtId="167" fontId="0" fillId="37" borderId="0" xfId="0" applyNumberFormat="1" applyFill="1"/>
    <xf numFmtId="2" fontId="24" fillId="0" borderId="0" xfId="0" applyNumberFormat="1" applyFont="1"/>
    <xf numFmtId="165" fontId="50" fillId="0" borderId="0" xfId="0" applyFont="1"/>
    <xf numFmtId="166" fontId="26" fillId="35" borderId="30" xfId="67" applyNumberFormat="1" applyFont="1" applyFill="1" applyBorder="1" applyAlignment="1">
      <alignment horizontal="right" vertical="center" indent="1"/>
    </xf>
    <xf numFmtId="165" fontId="33" fillId="35" borderId="30" xfId="61" applyFont="1" applyFill="1" applyBorder="1" applyAlignment="1">
      <alignment horizontal="center" vertical="center" wrapText="1"/>
    </xf>
    <xf numFmtId="165" fontId="33" fillId="0" borderId="0" xfId="61" applyFont="1" applyFill="1" applyBorder="1" applyAlignment="1">
      <alignment horizontal="center" vertical="center" wrapText="1"/>
    </xf>
    <xf numFmtId="165" fontId="25" fillId="0" borderId="13" xfId="61" applyFont="1" applyFill="1" applyBorder="1" applyAlignment="1">
      <alignment horizontal="left" vertical="center" indent="1"/>
    </xf>
    <xf numFmtId="165" fontId="25" fillId="0" borderId="10" xfId="61" applyFont="1" applyFill="1" applyBorder="1" applyAlignment="1">
      <alignment horizontal="left" vertical="center" indent="1"/>
    </xf>
    <xf numFmtId="165" fontId="25" fillId="0" borderId="11" xfId="61" applyFont="1" applyFill="1" applyBorder="1" applyAlignment="1">
      <alignment horizontal="left" vertical="center" indent="1"/>
    </xf>
    <xf numFmtId="165" fontId="25" fillId="0" borderId="9" xfId="61" applyFont="1" applyFill="1" applyBorder="1" applyAlignment="1">
      <alignment horizontal="center" vertical="center"/>
    </xf>
    <xf numFmtId="165" fontId="30" fillId="0" borderId="0" xfId="0" applyFont="1" applyBorder="1"/>
    <xf numFmtId="169" fontId="25" fillId="0" borderId="45" xfId="67" applyNumberFormat="1" applyFont="1" applyFill="1" applyBorder="1" applyAlignment="1">
      <alignment horizontal="right" vertical="center" indent="1"/>
    </xf>
    <xf numFmtId="169" fontId="25" fillId="0" borderId="55" xfId="67" applyNumberFormat="1" applyFont="1" applyFill="1" applyBorder="1" applyAlignment="1">
      <alignment horizontal="right" vertical="center" indent="1"/>
    </xf>
    <xf numFmtId="169" fontId="25" fillId="0" borderId="56" xfId="67" applyNumberFormat="1" applyFont="1" applyFill="1" applyBorder="1" applyAlignment="1">
      <alignment horizontal="right" vertical="center" indent="1"/>
    </xf>
    <xf numFmtId="165" fontId="34" fillId="34" borderId="22" xfId="68" applyFont="1" applyFill="1" applyBorder="1" applyAlignment="1">
      <alignment horizontal="center"/>
    </xf>
    <xf numFmtId="165" fontId="35" fillId="34" borderId="22" xfId="69" applyFont="1" applyFill="1" applyBorder="1" applyAlignment="1">
      <alignment horizontal="center"/>
    </xf>
    <xf numFmtId="171" fontId="25" fillId="0" borderId="54" xfId="61" applyNumberFormat="1" applyFont="1" applyFill="1" applyBorder="1" applyAlignment="1">
      <alignment horizontal="right" vertical="center" wrapText="1" indent="1"/>
    </xf>
    <xf numFmtId="165" fontId="34" fillId="34" borderId="22" xfId="68" applyFont="1" applyFill="1" applyBorder="1" applyAlignment="1">
      <alignment horizontal="left"/>
    </xf>
    <xf numFmtId="165" fontId="1" fillId="0" borderId="0" xfId="61" applyAlignment="1"/>
    <xf numFmtId="165" fontId="25" fillId="0" borderId="0" xfId="21" applyFont="1" applyFill="1" applyBorder="1" applyAlignment="1">
      <alignment horizontal="left" vertical="center" wrapText="1" indent="1"/>
    </xf>
    <xf numFmtId="0" fontId="34" fillId="34" borderId="22" xfId="70" applyFont="1" applyFill="1" applyBorder="1" applyAlignment="1">
      <alignment horizontal="center"/>
    </xf>
    <xf numFmtId="0" fontId="34" fillId="0" borderId="4" xfId="70" applyFont="1" applyFill="1" applyBorder="1" applyAlignment="1">
      <alignment wrapText="1"/>
    </xf>
    <xf numFmtId="0" fontId="34" fillId="0" borderId="4" xfId="70" applyFont="1" applyFill="1" applyBorder="1" applyAlignment="1">
      <alignment horizontal="right" wrapText="1"/>
    </xf>
    <xf numFmtId="174" fontId="34" fillId="0" borderId="4" xfId="68" applyNumberFormat="1" applyFont="1" applyFill="1" applyBorder="1" applyAlignment="1">
      <alignment horizontal="right" wrapText="1"/>
    </xf>
    <xf numFmtId="174" fontId="35" fillId="0" borderId="4" xfId="69" applyNumberFormat="1" applyFont="1" applyFill="1" applyBorder="1" applyAlignment="1">
      <alignment horizontal="right" wrapText="1"/>
    </xf>
    <xf numFmtId="174" fontId="1" fillId="0" borderId="0" xfId="61" applyNumberFormat="1" applyFill="1"/>
    <xf numFmtId="174" fontId="1" fillId="0" borderId="0" xfId="61" applyNumberFormat="1"/>
    <xf numFmtId="174" fontId="34" fillId="34" borderId="22" xfId="68" applyNumberFormat="1" applyFont="1" applyFill="1" applyBorder="1" applyAlignment="1">
      <alignment horizontal="center"/>
    </xf>
    <xf numFmtId="174" fontId="35" fillId="34" borderId="22" xfId="68" applyNumberFormat="1" applyFont="1" applyFill="1" applyBorder="1" applyAlignment="1">
      <alignment horizontal="center"/>
    </xf>
    <xf numFmtId="174" fontId="35" fillId="34" borderId="22" xfId="69" applyNumberFormat="1" applyFont="1" applyFill="1" applyBorder="1" applyAlignment="1">
      <alignment horizontal="center"/>
    </xf>
    <xf numFmtId="174" fontId="34" fillId="0" borderId="4" xfId="68" applyNumberFormat="1" applyFont="1" applyFill="1" applyBorder="1" applyAlignment="1">
      <alignment wrapText="1"/>
    </xf>
    <xf numFmtId="0" fontId="35" fillId="34" borderId="22" xfId="71" applyFont="1" applyFill="1" applyBorder="1" applyAlignment="1">
      <alignment horizontal="center"/>
    </xf>
    <xf numFmtId="0" fontId="35" fillId="0" borderId="4" xfId="71" applyFont="1" applyFill="1" applyBorder="1" applyAlignment="1">
      <alignment wrapText="1"/>
    </xf>
    <xf numFmtId="0" fontId="35" fillId="0" borderId="4" xfId="71" applyFont="1" applyFill="1" applyBorder="1" applyAlignment="1">
      <alignment horizontal="right" wrapText="1"/>
    </xf>
    <xf numFmtId="165" fontId="25" fillId="0" borderId="0" xfId="21" applyFont="1" applyFill="1" applyBorder="1" applyAlignment="1">
      <alignment vertical="center" wrapText="1"/>
    </xf>
    <xf numFmtId="171" fontId="25" fillId="0" borderId="0" xfId="61" applyNumberFormat="1" applyFont="1" applyFill="1" applyBorder="1" applyAlignment="1">
      <alignment horizontal="center" vertical="center" wrapText="1"/>
    </xf>
    <xf numFmtId="165" fontId="1" fillId="0" borderId="0" xfId="61" applyFont="1" applyFill="1"/>
    <xf numFmtId="165" fontId="1" fillId="0" borderId="0" xfId="61" applyFont="1"/>
    <xf numFmtId="165" fontId="1" fillId="0" borderId="0" xfId="61" applyAlignment="1">
      <alignment horizontal="center"/>
    </xf>
    <xf numFmtId="165" fontId="39" fillId="0" borderId="0" xfId="61" applyFont="1"/>
    <xf numFmtId="165" fontId="39" fillId="0" borderId="0" xfId="61" applyFont="1" applyAlignment="1">
      <alignment vertical="center"/>
    </xf>
    <xf numFmtId="165" fontId="40" fillId="0" borderId="0" xfId="61" applyFont="1"/>
    <xf numFmtId="165" fontId="36" fillId="0" borderId="0" xfId="61" applyFont="1" applyAlignment="1">
      <alignment vertical="center"/>
    </xf>
    <xf numFmtId="165" fontId="37" fillId="0" borderId="0" xfId="61" applyFont="1" applyAlignment="1">
      <alignment vertical="center"/>
    </xf>
    <xf numFmtId="165" fontId="38" fillId="0" borderId="0" xfId="61" applyFont="1" applyAlignment="1">
      <alignment vertical="center"/>
    </xf>
    <xf numFmtId="165" fontId="20" fillId="0" borderId="0" xfId="61" applyFont="1" applyAlignment="1"/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/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 applyAlignment="1">
      <alignment horizontal="left"/>
    </xf>
    <xf numFmtId="171" fontId="26" fillId="0" borderId="0" xfId="61" applyNumberFormat="1" applyFont="1" applyFill="1" applyBorder="1" applyAlignment="1">
      <alignment horizontal="center" vertical="center" wrapText="1"/>
    </xf>
    <xf numFmtId="165" fontId="23" fillId="0" borderId="0" xfId="61" applyFont="1" applyFill="1"/>
    <xf numFmtId="165" fontId="23" fillId="0" borderId="0" xfId="61" applyFont="1"/>
    <xf numFmtId="171" fontId="51" fillId="38" borderId="61" xfId="61" applyNumberFormat="1" applyFont="1" applyFill="1" applyBorder="1" applyAlignment="1">
      <alignment horizontal="center" vertical="center" wrapText="1"/>
    </xf>
    <xf numFmtId="171" fontId="51" fillId="39" borderId="61" xfId="61" applyNumberFormat="1" applyFont="1" applyFill="1" applyBorder="1" applyAlignment="1">
      <alignment horizontal="center" vertical="center" wrapText="1"/>
    </xf>
    <xf numFmtId="165" fontId="31" fillId="0" borderId="0" xfId="61" applyFont="1" applyAlignment="1"/>
    <xf numFmtId="171" fontId="51" fillId="38" borderId="65" xfId="61" applyNumberFormat="1" applyFont="1" applyFill="1" applyBorder="1" applyAlignment="1">
      <alignment horizontal="center" vertical="center" wrapText="1"/>
    </xf>
    <xf numFmtId="165" fontId="24" fillId="0" borderId="0" xfId="61" applyFont="1" applyAlignment="1">
      <alignment horizontal="left"/>
    </xf>
    <xf numFmtId="171" fontId="51" fillId="38" borderId="30" xfId="61" applyNumberFormat="1" applyFont="1" applyFill="1" applyBorder="1" applyAlignment="1">
      <alignment horizontal="center" vertical="center" wrapText="1"/>
    </xf>
    <xf numFmtId="171" fontId="25" fillId="38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3" fillId="38" borderId="30" xfId="61" applyFont="1" applyFill="1" applyBorder="1" applyAlignment="1">
      <alignment horizontal="center" vertical="center" wrapText="1"/>
    </xf>
    <xf numFmtId="171" fontId="22" fillId="38" borderId="34" xfId="61" applyNumberFormat="1" applyFont="1" applyFill="1" applyBorder="1" applyAlignment="1">
      <alignment horizontal="center" vertical="center" wrapText="1"/>
    </xf>
    <xf numFmtId="171" fontId="22" fillId="38" borderId="30" xfId="61" applyNumberFormat="1" applyFont="1" applyFill="1" applyBorder="1" applyAlignment="1">
      <alignment horizontal="center" vertical="center" wrapText="1"/>
    </xf>
    <xf numFmtId="171" fontId="22" fillId="38" borderId="68" xfId="61" applyNumberFormat="1" applyFont="1" applyFill="1" applyBorder="1" applyAlignment="1">
      <alignment horizontal="center" vertical="center" wrapText="1"/>
    </xf>
    <xf numFmtId="171" fontId="22" fillId="38" borderId="15" xfId="61" applyNumberFormat="1" applyFont="1" applyFill="1" applyBorder="1" applyAlignment="1">
      <alignment horizontal="center" vertical="center" wrapText="1"/>
    </xf>
    <xf numFmtId="171" fontId="22" fillId="38" borderId="31" xfId="61" applyNumberFormat="1" applyFont="1" applyFill="1" applyBorder="1" applyAlignment="1">
      <alignment horizontal="center" vertical="center" wrapText="1"/>
    </xf>
    <xf numFmtId="165" fontId="1" fillId="0" borderId="0" xfId="61" applyFill="1" applyAlignment="1"/>
    <xf numFmtId="165" fontId="1" fillId="44" borderId="0" xfId="61" applyFill="1" applyAlignment="1"/>
    <xf numFmtId="165" fontId="1" fillId="36" borderId="0" xfId="61" applyFont="1" applyFill="1"/>
    <xf numFmtId="171" fontId="22" fillId="0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1" fillId="37" borderId="0" xfId="61" applyFont="1" applyFill="1"/>
    <xf numFmtId="165" fontId="1" fillId="0" borderId="0" xfId="61" applyBorder="1" applyAlignment="1">
      <alignment horizontal="center"/>
    </xf>
    <xf numFmtId="165" fontId="40" fillId="0" borderId="0" xfId="61" applyFont="1" applyBorder="1"/>
    <xf numFmtId="165" fontId="31" fillId="0" borderId="0" xfId="61" applyFont="1" applyBorder="1"/>
    <xf numFmtId="165" fontId="1" fillId="0" borderId="0" xfId="61" applyBorder="1"/>
    <xf numFmtId="165" fontId="1" fillId="0" borderId="0" xfId="61" applyAlignment="1">
      <alignment vertical="center"/>
    </xf>
    <xf numFmtId="171" fontId="57" fillId="38" borderId="34" xfId="61" applyNumberFormat="1" applyFont="1" applyFill="1" applyBorder="1" applyAlignment="1">
      <alignment horizontal="center" vertical="center" wrapText="1"/>
    </xf>
    <xf numFmtId="171" fontId="57" fillId="38" borderId="30" xfId="61" applyNumberFormat="1" applyFont="1" applyFill="1" applyBorder="1" applyAlignment="1">
      <alignment horizontal="center" vertical="center" wrapText="1"/>
    </xf>
    <xf numFmtId="171" fontId="57" fillId="38" borderId="61" xfId="61" applyNumberFormat="1" applyFont="1" applyFill="1" applyBorder="1" applyAlignment="1">
      <alignment horizontal="center" vertical="center" wrapText="1"/>
    </xf>
    <xf numFmtId="171" fontId="57" fillId="42" borderId="34" xfId="61" applyNumberFormat="1" applyFont="1" applyFill="1" applyBorder="1" applyAlignment="1">
      <alignment horizontal="center" vertical="center" wrapText="1"/>
    </xf>
    <xf numFmtId="171" fontId="57" fillId="42" borderId="30" xfId="61" applyNumberFormat="1" applyFont="1" applyFill="1" applyBorder="1" applyAlignment="1">
      <alignment horizontal="center" vertical="center" wrapText="1"/>
    </xf>
    <xf numFmtId="171" fontId="57" fillId="42" borderId="61" xfId="61" applyNumberFormat="1" applyFont="1" applyFill="1" applyBorder="1" applyAlignment="1">
      <alignment horizontal="center" vertical="center" wrapText="1"/>
    </xf>
    <xf numFmtId="171" fontId="57" fillId="39" borderId="61" xfId="61" applyNumberFormat="1" applyFont="1" applyFill="1" applyBorder="1" applyAlignment="1">
      <alignment horizontal="center" vertical="center" wrapText="1"/>
    </xf>
    <xf numFmtId="171" fontId="57" fillId="41" borderId="30" xfId="61" applyNumberFormat="1" applyFont="1" applyFill="1" applyBorder="1" applyAlignment="1">
      <alignment horizontal="center" vertical="center" wrapText="1"/>
    </xf>
    <xf numFmtId="171" fontId="57" fillId="41" borderId="61" xfId="61" applyNumberFormat="1" applyFont="1" applyFill="1" applyBorder="1" applyAlignment="1">
      <alignment horizontal="center" vertical="center" wrapText="1"/>
    </xf>
    <xf numFmtId="171" fontId="57" fillId="38" borderId="94" xfId="61" applyNumberFormat="1" applyFont="1" applyFill="1" applyBorder="1" applyAlignment="1">
      <alignment horizontal="center" vertical="center" wrapText="1"/>
    </xf>
    <xf numFmtId="171" fontId="57" fillId="38" borderId="68" xfId="61" applyNumberFormat="1" applyFont="1" applyFill="1" applyBorder="1" applyAlignment="1">
      <alignment horizontal="center" vertical="center" wrapText="1"/>
    </xf>
    <xf numFmtId="171" fontId="57" fillId="38" borderId="69" xfId="61" applyNumberFormat="1" applyFont="1" applyFill="1" applyBorder="1" applyAlignment="1">
      <alignment horizontal="center" vertical="center" wrapText="1"/>
    </xf>
    <xf numFmtId="171" fontId="57" fillId="42" borderId="71" xfId="61" applyNumberFormat="1" applyFont="1" applyFill="1" applyBorder="1" applyAlignment="1">
      <alignment horizontal="center" vertical="center" wrapText="1"/>
    </xf>
    <xf numFmtId="171" fontId="57" fillId="42" borderId="68" xfId="61" applyNumberFormat="1" applyFont="1" applyFill="1" applyBorder="1" applyAlignment="1">
      <alignment horizontal="center" vertical="center" wrapText="1"/>
    </xf>
    <xf numFmtId="171" fontId="57" fillId="42" borderId="69" xfId="61" applyNumberFormat="1" applyFont="1" applyFill="1" applyBorder="1" applyAlignment="1">
      <alignment horizontal="center" vertical="center" wrapText="1"/>
    </xf>
    <xf numFmtId="171" fontId="57" fillId="39" borderId="69" xfId="61" applyNumberFormat="1" applyFont="1" applyFill="1" applyBorder="1" applyAlignment="1">
      <alignment horizontal="center" vertical="center" wrapText="1"/>
    </xf>
    <xf numFmtId="171" fontId="57" fillId="41" borderId="68" xfId="61" applyNumberFormat="1" applyFont="1" applyFill="1" applyBorder="1" applyAlignment="1">
      <alignment horizontal="center" vertical="center" wrapText="1"/>
    </xf>
    <xf numFmtId="171" fontId="57" fillId="41" borderId="69" xfId="61" applyNumberFormat="1" applyFont="1" applyFill="1" applyBorder="1" applyAlignment="1">
      <alignment horizontal="center" vertical="center" wrapText="1"/>
    </xf>
    <xf numFmtId="165" fontId="58" fillId="37" borderId="95" xfId="2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center" vertical="center" wrapText="1"/>
    </xf>
    <xf numFmtId="165" fontId="1" fillId="0" borderId="0" xfId="61" applyAlignment="1">
      <alignment horizontal="center" vertical="center"/>
    </xf>
    <xf numFmtId="165" fontId="40" fillId="0" borderId="0" xfId="61" applyFont="1" applyAlignment="1">
      <alignment horizontal="center" vertical="center"/>
    </xf>
    <xf numFmtId="165" fontId="31" fillId="0" borderId="0" xfId="61" applyFont="1" applyAlignment="1">
      <alignment horizontal="center" vertical="center"/>
    </xf>
    <xf numFmtId="165" fontId="1" fillId="0" borderId="96" xfId="61" applyBorder="1"/>
    <xf numFmtId="165" fontId="25" fillId="43" borderId="30" xfId="21" applyFont="1" applyFill="1" applyBorder="1" applyAlignment="1">
      <alignment horizontal="left" vertical="center" wrapText="1"/>
    </xf>
    <xf numFmtId="165" fontId="1" fillId="0" borderId="0" xfId="61" applyFill="1" applyBorder="1" applyAlignment="1">
      <alignment vertical="center"/>
    </xf>
    <xf numFmtId="165" fontId="1" fillId="0" borderId="0" xfId="61" applyFill="1" applyBorder="1"/>
    <xf numFmtId="165" fontId="1" fillId="0" borderId="0" xfId="61" applyFont="1" applyFill="1" applyBorder="1"/>
    <xf numFmtId="165" fontId="52" fillId="0" borderId="0" xfId="21" quotePrefix="1" applyFont="1" applyFill="1" applyBorder="1" applyAlignment="1">
      <alignment horizontal="left" vertical="center" wrapText="1"/>
    </xf>
    <xf numFmtId="165" fontId="40" fillId="0" borderId="0" xfId="61" applyFont="1" applyFill="1"/>
    <xf numFmtId="165" fontId="53" fillId="0" borderId="30" xfId="61" applyFont="1" applyFill="1" applyBorder="1" applyAlignment="1">
      <alignment horizontal="center" vertical="center" wrapText="1"/>
    </xf>
    <xf numFmtId="165" fontId="51" fillId="0" borderId="57" xfId="61" applyFont="1" applyFill="1" applyBorder="1" applyAlignment="1">
      <alignment horizontal="center" vertical="center"/>
    </xf>
    <xf numFmtId="165" fontId="51" fillId="0" borderId="30" xfId="61" applyFont="1" applyFill="1" applyBorder="1" applyAlignment="1">
      <alignment horizontal="center" vertical="center"/>
    </xf>
    <xf numFmtId="171" fontId="25" fillId="0" borderId="30" xfId="61" applyNumberFormat="1" applyFont="1" applyFill="1" applyBorder="1" applyAlignment="1">
      <alignment horizontal="center" vertical="center" wrapText="1"/>
    </xf>
    <xf numFmtId="171" fontId="22" fillId="0" borderId="15" xfId="61" applyNumberFormat="1" applyFont="1" applyFill="1" applyBorder="1" applyAlignment="1">
      <alignment horizontal="center" vertical="center" wrapText="1"/>
    </xf>
    <xf numFmtId="171" fontId="51" fillId="0" borderId="30" xfId="61" applyNumberFormat="1" applyFont="1" applyFill="1" applyBorder="1" applyAlignment="1">
      <alignment horizontal="center" vertical="center" wrapText="1"/>
    </xf>
    <xf numFmtId="171" fontId="25" fillId="0" borderId="68" xfId="61" applyNumberFormat="1" applyFont="1" applyFill="1" applyBorder="1" applyAlignment="1">
      <alignment horizontal="center" vertical="center" wrapText="1"/>
    </xf>
    <xf numFmtId="165" fontId="31" fillId="0" borderId="0" xfId="61" applyFont="1" applyFill="1"/>
    <xf numFmtId="165" fontId="53" fillId="0" borderId="65" xfId="61" applyFont="1" applyFill="1" applyBorder="1" applyAlignment="1">
      <alignment horizontal="center" vertical="center" wrapText="1"/>
    </xf>
    <xf numFmtId="165" fontId="51" fillId="0" borderId="58" xfId="61" applyFont="1" applyFill="1" applyBorder="1" applyAlignment="1">
      <alignment horizontal="center" vertical="center"/>
    </xf>
    <xf numFmtId="171" fontId="22" fillId="0" borderId="65" xfId="61" applyNumberFormat="1" applyFont="1" applyFill="1" applyBorder="1" applyAlignment="1">
      <alignment horizontal="center" vertical="center" wrapText="1"/>
    </xf>
    <xf numFmtId="165" fontId="51" fillId="0" borderId="65" xfId="61" applyFont="1" applyFill="1" applyBorder="1" applyAlignment="1">
      <alignment horizontal="center" vertical="center"/>
    </xf>
    <xf numFmtId="171" fontId="22" fillId="0" borderId="34" xfId="61" applyNumberFormat="1" applyFont="1" applyFill="1" applyBorder="1" applyAlignment="1">
      <alignment horizontal="center" vertical="center" wrapText="1"/>
    </xf>
    <xf numFmtId="171" fontId="22" fillId="0" borderId="76" xfId="61" applyNumberFormat="1" applyFont="1" applyFill="1" applyBorder="1" applyAlignment="1">
      <alignment horizontal="center" vertical="center" wrapText="1"/>
    </xf>
    <xf numFmtId="171" fontId="51" fillId="0" borderId="65" xfId="61" applyNumberFormat="1" applyFont="1" applyFill="1" applyBorder="1" applyAlignment="1">
      <alignment horizontal="center" vertical="center" wrapText="1"/>
    </xf>
    <xf numFmtId="171" fontId="25" fillId="0" borderId="65" xfId="61" applyNumberFormat="1" applyFont="1" applyFill="1" applyBorder="1" applyAlignment="1">
      <alignment horizontal="center" vertical="center" wrapText="1"/>
    </xf>
    <xf numFmtId="171" fontId="25" fillId="0" borderId="34" xfId="61" applyNumberFormat="1" applyFont="1" applyFill="1" applyBorder="1" applyAlignment="1">
      <alignment horizontal="center" vertical="center" wrapText="1"/>
    </xf>
    <xf numFmtId="165" fontId="39" fillId="0" borderId="0" xfId="61" applyFont="1" applyFill="1"/>
    <xf numFmtId="171" fontId="22" fillId="0" borderId="61" xfId="61" applyNumberFormat="1" applyFont="1" applyFill="1" applyBorder="1" applyAlignment="1">
      <alignment horizontal="center" vertical="center" wrapText="1"/>
    </xf>
    <xf numFmtId="171" fontId="54" fillId="0" borderId="30" xfId="61" applyNumberFormat="1" applyFont="1" applyFill="1" applyBorder="1" applyAlignment="1">
      <alignment horizontal="center" vertical="center" wrapText="1"/>
    </xf>
    <xf numFmtId="165" fontId="51" fillId="0" borderId="15" xfId="61" applyFont="1" applyFill="1" applyBorder="1" applyAlignment="1">
      <alignment horizontal="center" vertical="center"/>
    </xf>
    <xf numFmtId="171" fontId="54" fillId="0" borderId="81" xfId="61" applyNumberFormat="1" applyFont="1" applyFill="1" applyBorder="1" applyAlignment="1">
      <alignment horizontal="center" vertical="center" wrapText="1"/>
    </xf>
    <xf numFmtId="165" fontId="51" fillId="0" borderId="78" xfId="61" applyFont="1" applyFill="1" applyBorder="1" applyAlignment="1">
      <alignment horizontal="center" vertical="center"/>
    </xf>
    <xf numFmtId="171" fontId="57" fillId="0" borderId="30" xfId="61" applyNumberFormat="1" applyFont="1" applyFill="1" applyBorder="1" applyAlignment="1">
      <alignment horizontal="center" vertical="center" wrapText="1"/>
    </xf>
    <xf numFmtId="171" fontId="57" fillId="0" borderId="68" xfId="61" applyNumberFormat="1" applyFont="1" applyFill="1" applyBorder="1" applyAlignment="1">
      <alignment horizontal="center" vertical="center" wrapText="1"/>
    </xf>
    <xf numFmtId="171" fontId="51" fillId="0" borderId="59" xfId="61" applyNumberFormat="1" applyFont="1" applyFill="1" applyBorder="1" applyAlignment="1">
      <alignment horizontal="center" vertical="center" wrapText="1"/>
    </xf>
    <xf numFmtId="171" fontId="22" fillId="0" borderId="10" xfId="61" applyNumberFormat="1" applyFont="1" applyFill="1" applyBorder="1" applyAlignment="1">
      <alignment horizontal="center" vertical="center" wrapText="1"/>
    </xf>
    <xf numFmtId="171" fontId="22" fillId="0" borderId="63" xfId="61" applyNumberFormat="1" applyFont="1" applyFill="1" applyBorder="1" applyAlignment="1">
      <alignment horizontal="center" vertical="center" wrapText="1"/>
    </xf>
    <xf numFmtId="165" fontId="53" fillId="0" borderId="34" xfId="61" applyFont="1" applyFill="1" applyBorder="1" applyAlignment="1">
      <alignment horizontal="center" wrapText="1"/>
    </xf>
    <xf numFmtId="165" fontId="53" fillId="0" borderId="30" xfId="61" applyFont="1" applyFill="1" applyBorder="1" applyAlignment="1">
      <alignment horizontal="center" wrapText="1"/>
    </xf>
    <xf numFmtId="165" fontId="51" fillId="0" borderId="34" xfId="61" applyFont="1" applyFill="1" applyBorder="1" applyAlignment="1">
      <alignment horizontal="center" vertical="center"/>
    </xf>
    <xf numFmtId="171" fontId="54" fillId="0" borderId="34" xfId="61" applyNumberFormat="1" applyFont="1" applyFill="1" applyBorder="1" applyAlignment="1">
      <alignment horizontal="center" vertical="center" wrapText="1"/>
    </xf>
    <xf numFmtId="171" fontId="22" fillId="0" borderId="78" xfId="61" applyNumberFormat="1" applyFont="1" applyFill="1" applyBorder="1" applyAlignment="1">
      <alignment horizontal="center" vertical="center" wrapText="1"/>
    </xf>
    <xf numFmtId="165" fontId="51" fillId="0" borderId="76" xfId="61" applyFont="1" applyFill="1" applyBorder="1" applyAlignment="1">
      <alignment horizontal="center" vertical="center"/>
    </xf>
    <xf numFmtId="171" fontId="21" fillId="0" borderId="67" xfId="61" applyNumberFormat="1" applyFont="1" applyFill="1" applyBorder="1" applyAlignment="1">
      <alignment horizontal="center" vertical="center" wrapText="1"/>
    </xf>
    <xf numFmtId="171" fontId="22" fillId="0" borderId="71" xfId="61" applyNumberFormat="1" applyFont="1" applyFill="1" applyBorder="1" applyAlignment="1">
      <alignment horizontal="center" vertical="center" wrapText="1"/>
    </xf>
    <xf numFmtId="171" fontId="25" fillId="0" borderId="0" xfId="61" quotePrefix="1" applyNumberFormat="1" applyFont="1" applyFill="1" applyBorder="1" applyAlignment="1">
      <alignment horizontal="center" vertical="center" wrapText="1"/>
    </xf>
    <xf numFmtId="171" fontId="54" fillId="0" borderId="83" xfId="61" applyNumberFormat="1" applyFont="1" applyFill="1" applyBorder="1" applyAlignment="1">
      <alignment horizontal="center" vertical="center" wrapText="1"/>
    </xf>
    <xf numFmtId="171" fontId="54" fillId="0" borderId="58" xfId="61" applyNumberFormat="1" applyFont="1" applyFill="1" applyBorder="1" applyAlignment="1">
      <alignment horizontal="center" vertical="center" wrapText="1"/>
    </xf>
    <xf numFmtId="171" fontId="57" fillId="0" borderId="34" xfId="61" applyNumberFormat="1" applyFont="1" applyFill="1" applyBorder="1" applyAlignment="1">
      <alignment horizontal="center" vertical="center" wrapText="1"/>
    </xf>
    <xf numFmtId="171" fontId="57" fillId="0" borderId="94" xfId="61" applyNumberFormat="1" applyFont="1" applyFill="1" applyBorder="1" applyAlignment="1">
      <alignment horizontal="center" vertical="center" wrapText="1"/>
    </xf>
    <xf numFmtId="171" fontId="25" fillId="0" borderId="103" xfId="61" applyNumberFormat="1" applyFont="1" applyFill="1" applyBorder="1" applyAlignment="1">
      <alignment horizontal="center" vertical="center" wrapText="1"/>
    </xf>
    <xf numFmtId="171" fontId="25" fillId="0" borderId="104" xfId="61" applyNumberFormat="1" applyFont="1" applyFill="1" applyBorder="1" applyAlignment="1">
      <alignment horizontal="center" vertical="center" wrapText="1"/>
    </xf>
    <xf numFmtId="171" fontId="25" fillId="0" borderId="94" xfId="61" applyNumberFormat="1" applyFont="1" applyFill="1" applyBorder="1" applyAlignment="1">
      <alignment horizontal="center" vertical="center" wrapText="1"/>
    </xf>
    <xf numFmtId="171" fontId="54" fillId="0" borderId="31" xfId="61" applyNumberFormat="1" applyFont="1" applyFill="1" applyBorder="1" applyAlignment="1">
      <alignment horizontal="center" vertical="center" wrapText="1"/>
    </xf>
    <xf numFmtId="171" fontId="22" fillId="0" borderId="87" xfId="61" applyNumberFormat="1" applyFont="1" applyFill="1" applyBorder="1" applyAlignment="1">
      <alignment horizontal="center" vertical="center" wrapText="1"/>
    </xf>
    <xf numFmtId="171" fontId="22" fillId="0" borderId="88" xfId="61" applyNumberFormat="1" applyFont="1" applyFill="1" applyBorder="1" applyAlignment="1">
      <alignment horizontal="center" vertical="center" wrapText="1"/>
    </xf>
    <xf numFmtId="171" fontId="54" fillId="0" borderId="65" xfId="61" applyNumberFormat="1" applyFont="1" applyFill="1" applyBorder="1" applyAlignment="1">
      <alignment horizontal="center" vertical="center" wrapText="1"/>
    </xf>
    <xf numFmtId="171" fontId="22" fillId="0" borderId="46" xfId="61" applyNumberFormat="1" applyFont="1" applyFill="1" applyBorder="1" applyAlignment="1">
      <alignment horizontal="center" vertical="center" wrapText="1"/>
    </xf>
    <xf numFmtId="171" fontId="22" fillId="0" borderId="93" xfId="61" applyNumberFormat="1" applyFont="1" applyFill="1" applyBorder="1" applyAlignment="1">
      <alignment horizontal="center" vertical="center" wrapText="1"/>
    </xf>
    <xf numFmtId="165" fontId="1" fillId="0" borderId="0" xfId="61" applyFont="1" applyAlignment="1">
      <alignment horizontal="center"/>
    </xf>
    <xf numFmtId="165" fontId="1" fillId="0" borderId="0" xfId="61" applyFont="1" applyBorder="1" applyAlignment="1">
      <alignment horizontal="center"/>
    </xf>
    <xf numFmtId="165" fontId="52" fillId="0" borderId="0" xfId="21" quotePrefix="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left" vertical="center" wrapText="1"/>
    </xf>
    <xf numFmtId="171" fontId="25" fillId="0" borderId="71" xfId="61" applyNumberFormat="1" applyFont="1" applyFill="1" applyBorder="1" applyAlignment="1">
      <alignment horizontal="center" vertical="center" wrapText="1"/>
    </xf>
    <xf numFmtId="171" fontId="22" fillId="38" borderId="106" xfId="61" applyNumberFormat="1" applyFont="1" applyFill="1" applyBorder="1" applyAlignment="1">
      <alignment horizontal="center" vertical="center" wrapText="1"/>
    </xf>
    <xf numFmtId="171" fontId="22" fillId="0" borderId="68" xfId="61" applyNumberFormat="1" applyFont="1" applyFill="1" applyBorder="1" applyAlignment="1">
      <alignment horizontal="center" vertical="center" wrapText="1"/>
    </xf>
    <xf numFmtId="171" fontId="51" fillId="45" borderId="59" xfId="61" applyNumberFormat="1" applyFont="1" applyFill="1" applyBorder="1" applyAlignment="1">
      <alignment horizontal="center" vertical="center" wrapText="1"/>
    </xf>
    <xf numFmtId="165" fontId="1" fillId="43" borderId="0" xfId="61" applyFont="1" applyFill="1"/>
    <xf numFmtId="1" fontId="0" fillId="0" borderId="0" xfId="0" applyNumberFormat="1"/>
    <xf numFmtId="165" fontId="65" fillId="42" borderId="14" xfId="61" applyFont="1" applyFill="1" applyBorder="1" applyAlignment="1">
      <alignment horizontal="center" vertical="center" wrapText="1"/>
    </xf>
    <xf numFmtId="165" fontId="65" fillId="36" borderId="30" xfId="61" applyFont="1" applyFill="1" applyBorder="1" applyAlignment="1">
      <alignment horizontal="center" vertical="center" wrapText="1"/>
    </xf>
    <xf numFmtId="165" fontId="66" fillId="0" borderId="58" xfId="61" applyFont="1" applyBorder="1" applyAlignment="1">
      <alignment horizontal="center" vertical="center"/>
    </xf>
    <xf numFmtId="165" fontId="66" fillId="0" borderId="57" xfId="61" applyFont="1" applyBorder="1" applyAlignment="1">
      <alignment horizontal="center" vertical="center"/>
    </xf>
    <xf numFmtId="165" fontId="67" fillId="37" borderId="30" xfId="21" applyFont="1" applyFill="1" applyBorder="1" applyAlignment="1">
      <alignment horizontal="left" vertical="center" wrapText="1"/>
    </xf>
    <xf numFmtId="165" fontId="67" fillId="37" borderId="58" xfId="21" applyFont="1" applyFill="1" applyBorder="1" applyAlignment="1">
      <alignment horizontal="left" vertical="center" wrapText="1"/>
    </xf>
    <xf numFmtId="165" fontId="65" fillId="36" borderId="65" xfId="61" applyFont="1" applyFill="1" applyBorder="1" applyAlignment="1">
      <alignment horizontal="center" vertical="center" wrapText="1"/>
    </xf>
    <xf numFmtId="165" fontId="65" fillId="48" borderId="65" xfId="61" applyFont="1" applyFill="1" applyBorder="1" applyAlignment="1">
      <alignment horizontal="center" vertical="center" wrapText="1"/>
    </xf>
    <xf numFmtId="165" fontId="65" fillId="48" borderId="30" xfId="61" applyFont="1" applyFill="1" applyBorder="1" applyAlignment="1">
      <alignment horizontal="center" vertical="center" wrapText="1"/>
    </xf>
    <xf numFmtId="165" fontId="65" fillId="35" borderId="65" xfId="61" applyFont="1" applyFill="1" applyBorder="1" applyAlignment="1">
      <alignment horizontal="center" vertical="center" wrapText="1"/>
    </xf>
    <xf numFmtId="165" fontId="65" fillId="35" borderId="30" xfId="61" applyFont="1" applyFill="1" applyBorder="1" applyAlignment="1">
      <alignment horizontal="center" vertical="center" wrapText="1"/>
    </xf>
    <xf numFmtId="171" fontId="67" fillId="36" borderId="87" xfId="61" applyNumberFormat="1" applyFont="1" applyFill="1" applyBorder="1" applyAlignment="1">
      <alignment horizontal="center" vertical="center" wrapText="1"/>
    </xf>
    <xf numFmtId="171" fontId="67" fillId="36" borderId="10" xfId="61" applyNumberFormat="1" applyFont="1" applyFill="1" applyBorder="1" applyAlignment="1">
      <alignment horizontal="center" vertical="center" wrapText="1"/>
    </xf>
    <xf numFmtId="171" fontId="67" fillId="36" borderId="62" xfId="61" applyNumberFormat="1" applyFont="1" applyFill="1" applyBorder="1" applyAlignment="1">
      <alignment horizontal="center" vertical="center" wrapText="1"/>
    </xf>
    <xf numFmtId="171" fontId="67" fillId="36" borderId="65" xfId="61" applyNumberFormat="1" applyFont="1" applyFill="1" applyBorder="1" applyAlignment="1">
      <alignment horizontal="center" vertical="center" wrapText="1"/>
    </xf>
    <xf numFmtId="171" fontId="67" fillId="36" borderId="30" xfId="61" applyNumberFormat="1" applyFont="1" applyFill="1" applyBorder="1" applyAlignment="1">
      <alignment horizontal="center" vertical="center" wrapText="1"/>
    </xf>
    <xf numFmtId="171" fontId="67" fillId="36" borderId="61" xfId="61" applyNumberFormat="1" applyFont="1" applyFill="1" applyBorder="1" applyAlignment="1">
      <alignment horizontal="center" vertical="center" wrapText="1"/>
    </xf>
    <xf numFmtId="171" fontId="67" fillId="49" borderId="87" xfId="61" applyNumberFormat="1" applyFont="1" applyFill="1" applyBorder="1" applyAlignment="1">
      <alignment horizontal="center" vertical="center" wrapText="1"/>
    </xf>
    <xf numFmtId="171" fontId="67" fillId="49" borderId="10" xfId="61" applyNumberFormat="1" applyFont="1" applyFill="1" applyBorder="1" applyAlignment="1">
      <alignment horizontal="center" vertical="center" wrapText="1"/>
    </xf>
    <xf numFmtId="171" fontId="67" fillId="49" borderId="62" xfId="61" applyNumberFormat="1" applyFont="1" applyFill="1" applyBorder="1" applyAlignment="1">
      <alignment horizontal="center" vertical="center" wrapText="1"/>
    </xf>
    <xf numFmtId="171" fontId="67" fillId="49" borderId="65" xfId="61" applyNumberFormat="1" applyFont="1" applyFill="1" applyBorder="1" applyAlignment="1">
      <alignment horizontal="center" vertical="center" wrapText="1"/>
    </xf>
    <xf numFmtId="171" fontId="67" fillId="49" borderId="61" xfId="61" applyNumberFormat="1" applyFont="1" applyFill="1" applyBorder="1" applyAlignment="1">
      <alignment horizontal="center" vertical="center" wrapText="1"/>
    </xf>
    <xf numFmtId="171" fontId="67" fillId="48" borderId="87" xfId="61" applyNumberFormat="1" applyFont="1" applyFill="1" applyBorder="1" applyAlignment="1">
      <alignment horizontal="center" vertical="center" wrapText="1"/>
    </xf>
    <xf numFmtId="171" fontId="67" fillId="48" borderId="10" xfId="61" applyNumberFormat="1" applyFont="1" applyFill="1" applyBorder="1" applyAlignment="1">
      <alignment horizontal="center" vertical="center" wrapText="1"/>
    </xf>
    <xf numFmtId="171" fontId="67" fillId="48" borderId="62" xfId="61" applyNumberFormat="1" applyFont="1" applyFill="1" applyBorder="1" applyAlignment="1">
      <alignment horizontal="center" vertical="center" wrapText="1"/>
    </xf>
    <xf numFmtId="171" fontId="67" fillId="48" borderId="65" xfId="61" applyNumberFormat="1" applyFont="1" applyFill="1" applyBorder="1" applyAlignment="1">
      <alignment horizontal="center" vertical="center" wrapText="1"/>
    </xf>
    <xf numFmtId="171" fontId="67" fillId="48" borderId="61" xfId="61" applyNumberFormat="1" applyFont="1" applyFill="1" applyBorder="1" applyAlignment="1">
      <alignment horizontal="center" vertical="center" wrapText="1"/>
    </xf>
    <xf numFmtId="171" fontId="67" fillId="36" borderId="60" xfId="61" applyNumberFormat="1" applyFont="1" applyFill="1" applyBorder="1" applyAlignment="1">
      <alignment horizontal="center" vertical="center" wrapText="1"/>
    </xf>
    <xf numFmtId="165" fontId="66" fillId="36" borderId="57" xfId="61" applyFont="1" applyFill="1" applyBorder="1" applyAlignment="1">
      <alignment horizontal="center" vertical="center"/>
    </xf>
    <xf numFmtId="165" fontId="66" fillId="36" borderId="59" xfId="61" applyFont="1" applyFill="1" applyBorder="1" applyAlignment="1">
      <alignment horizontal="center" vertical="center"/>
    </xf>
    <xf numFmtId="165" fontId="66" fillId="36" borderId="58" xfId="61" applyFont="1" applyFill="1" applyBorder="1" applyAlignment="1">
      <alignment horizontal="center" vertical="center"/>
    </xf>
    <xf numFmtId="171" fontId="67" fillId="43" borderId="30" xfId="61" applyNumberFormat="1" applyFont="1" applyFill="1" applyBorder="1" applyAlignment="1">
      <alignment horizontal="center" vertical="center" wrapText="1"/>
    </xf>
    <xf numFmtId="171" fontId="67" fillId="43" borderId="65" xfId="61" applyNumberFormat="1" applyFont="1" applyFill="1" applyBorder="1" applyAlignment="1">
      <alignment horizontal="center" vertical="center" wrapText="1"/>
    </xf>
    <xf numFmtId="171" fontId="67" fillId="43" borderId="61" xfId="61" applyNumberFormat="1" applyFont="1" applyFill="1" applyBorder="1" applyAlignment="1">
      <alignment horizontal="center" vertical="center" wrapText="1"/>
    </xf>
    <xf numFmtId="165" fontId="0" fillId="43" borderId="0" xfId="0" applyFill="1"/>
    <xf numFmtId="165" fontId="66" fillId="48" borderId="58" xfId="61" applyFont="1" applyFill="1" applyBorder="1" applyAlignment="1">
      <alignment horizontal="center" vertical="center"/>
    </xf>
    <xf numFmtId="165" fontId="66" fillId="48" borderId="57" xfId="61" applyFont="1" applyFill="1" applyBorder="1" applyAlignment="1">
      <alignment horizontal="center" vertical="center"/>
    </xf>
    <xf numFmtId="165" fontId="66" fillId="48" borderId="59" xfId="61" applyFont="1" applyFill="1" applyBorder="1" applyAlignment="1">
      <alignment horizontal="center" vertical="center"/>
    </xf>
    <xf numFmtId="171" fontId="67" fillId="48" borderId="60" xfId="61" applyNumberFormat="1" applyFont="1" applyFill="1" applyBorder="1" applyAlignment="1">
      <alignment horizontal="center" vertical="center" wrapText="1"/>
    </xf>
    <xf numFmtId="165" fontId="66" fillId="49" borderId="58" xfId="61" applyFont="1" applyFill="1" applyBorder="1" applyAlignment="1">
      <alignment horizontal="center" vertical="center"/>
    </xf>
    <xf numFmtId="165" fontId="66" fillId="49" borderId="57" xfId="61" applyFont="1" applyFill="1" applyBorder="1" applyAlignment="1">
      <alignment horizontal="center" vertical="center"/>
    </xf>
    <xf numFmtId="165" fontId="66" fillId="49" borderId="59" xfId="61" applyFont="1" applyFill="1" applyBorder="1" applyAlignment="1">
      <alignment horizontal="center" vertical="center"/>
    </xf>
    <xf numFmtId="171" fontId="67" fillId="49" borderId="59" xfId="61" applyNumberFormat="1" applyFont="1" applyFill="1" applyBorder="1" applyAlignment="1">
      <alignment horizontal="center" vertical="center" wrapText="1"/>
    </xf>
    <xf numFmtId="165" fontId="27" fillId="0" borderId="0" xfId="0" applyFont="1"/>
    <xf numFmtId="165" fontId="66" fillId="36" borderId="30" xfId="61" applyFont="1" applyFill="1" applyBorder="1" applyAlignment="1">
      <alignment horizontal="center" vertical="center"/>
    </xf>
    <xf numFmtId="165" fontId="66" fillId="48" borderId="30" xfId="61" applyFont="1" applyFill="1" applyBorder="1" applyAlignment="1">
      <alignment horizontal="center" vertical="center"/>
    </xf>
    <xf numFmtId="165" fontId="66" fillId="0" borderId="30" xfId="61" applyFont="1" applyBorder="1" applyAlignment="1">
      <alignment horizontal="center" vertical="center"/>
    </xf>
    <xf numFmtId="165" fontId="0" fillId="0" borderId="0" xfId="0" applyAlignment="1">
      <alignment wrapText="1"/>
    </xf>
    <xf numFmtId="165" fontId="65" fillId="35" borderId="72" xfId="61" applyFont="1" applyFill="1" applyBorder="1" applyAlignment="1">
      <alignment horizontal="center" vertical="center" wrapText="1"/>
    </xf>
    <xf numFmtId="165" fontId="70" fillId="0" borderId="0" xfId="0" applyFont="1"/>
    <xf numFmtId="165" fontId="70" fillId="0" borderId="0" xfId="0" applyFont="1" applyAlignment="1">
      <alignment wrapText="1"/>
    </xf>
    <xf numFmtId="165" fontId="72" fillId="51" borderId="133" xfId="0" applyFont="1" applyFill="1" applyBorder="1" applyAlignment="1">
      <alignment horizontal="center" wrapText="1"/>
    </xf>
    <xf numFmtId="165" fontId="72" fillId="51" borderId="134" xfId="0" applyFont="1" applyFill="1" applyBorder="1" applyAlignment="1">
      <alignment horizontal="center" wrapText="1"/>
    </xf>
    <xf numFmtId="165" fontId="72" fillId="51" borderId="132" xfId="0" applyFont="1" applyFill="1" applyBorder="1" applyAlignment="1">
      <alignment horizontal="center" wrapText="1"/>
    </xf>
    <xf numFmtId="165" fontId="72" fillId="52" borderId="130" xfId="0" applyFont="1" applyFill="1" applyBorder="1" applyAlignment="1">
      <alignment horizontal="center"/>
    </xf>
    <xf numFmtId="165" fontId="72" fillId="52" borderId="123" xfId="0" applyFont="1" applyFill="1" applyBorder="1" applyAlignment="1">
      <alignment horizontal="center"/>
    </xf>
    <xf numFmtId="165" fontId="74" fillId="36" borderId="135" xfId="0" applyFont="1" applyFill="1" applyBorder="1" applyAlignment="1">
      <alignment horizontal="center" wrapText="1"/>
    </xf>
    <xf numFmtId="165" fontId="75" fillId="53" borderId="136" xfId="0" applyFont="1" applyFill="1" applyBorder="1" applyAlignment="1">
      <alignment horizontal="center" wrapText="1"/>
    </xf>
    <xf numFmtId="165" fontId="75" fillId="53" borderId="137" xfId="0" applyFont="1" applyFill="1" applyBorder="1" applyAlignment="1">
      <alignment horizontal="center" wrapText="1"/>
    </xf>
    <xf numFmtId="165" fontId="75" fillId="53" borderId="138" xfId="0" applyFont="1" applyFill="1" applyBorder="1" applyAlignment="1">
      <alignment horizontal="center" wrapText="1"/>
    </xf>
    <xf numFmtId="165" fontId="76" fillId="52" borderId="139" xfId="0" applyFont="1" applyFill="1" applyBorder="1" applyAlignment="1">
      <alignment horizontal="center" wrapText="1"/>
    </xf>
    <xf numFmtId="165" fontId="74" fillId="54" borderId="140" xfId="0" applyFont="1" applyFill="1" applyBorder="1" applyAlignment="1">
      <alignment horizontal="center"/>
    </xf>
    <xf numFmtId="165" fontId="74" fillId="52" borderId="134" xfId="0" applyFont="1" applyFill="1" applyBorder="1" applyAlignment="1">
      <alignment horizontal="center"/>
    </xf>
    <xf numFmtId="165" fontId="74" fillId="54" borderId="134" xfId="0" applyFont="1" applyFill="1" applyBorder="1" applyAlignment="1">
      <alignment horizontal="center"/>
    </xf>
    <xf numFmtId="165" fontId="70" fillId="0" borderId="127" xfId="0" applyFont="1" applyBorder="1"/>
    <xf numFmtId="165" fontId="77" fillId="50" borderId="141" xfId="0" applyFont="1" applyFill="1" applyBorder="1" applyAlignment="1">
      <alignment horizontal="center"/>
    </xf>
    <xf numFmtId="165" fontId="71" fillId="37" borderId="142" xfId="0" applyFont="1" applyFill="1" applyBorder="1" applyAlignment="1">
      <alignment horizontal="right"/>
    </xf>
    <xf numFmtId="171" fontId="22" fillId="43" borderId="87" xfId="61" applyNumberFormat="1" applyFont="1" applyFill="1" applyBorder="1" applyAlignment="1">
      <alignment horizontal="center" vertical="center" wrapText="1"/>
    </xf>
    <xf numFmtId="171" fontId="22" fillId="43" borderId="10" xfId="61" applyNumberFormat="1" applyFont="1" applyFill="1" applyBorder="1" applyAlignment="1">
      <alignment horizontal="center" vertical="center" wrapText="1"/>
    </xf>
    <xf numFmtId="165" fontId="1" fillId="43" borderId="0" xfId="61" applyFill="1"/>
    <xf numFmtId="165" fontId="1" fillId="0" borderId="0" xfId="61" applyAlignment="1">
      <alignment horizontal="center"/>
    </xf>
    <xf numFmtId="165" fontId="78" fillId="0" borderId="0" xfId="61" applyFont="1" applyFill="1"/>
    <xf numFmtId="165" fontId="53" fillId="0" borderId="65" xfId="61" applyFont="1" applyFill="1" applyBorder="1" applyAlignment="1">
      <alignment horizontal="center" wrapText="1"/>
    </xf>
    <xf numFmtId="165" fontId="1" fillId="0" borderId="0" xfId="61" applyAlignment="1">
      <alignment horizontal="center"/>
    </xf>
    <xf numFmtId="165" fontId="53" fillId="38" borderId="31" xfId="61" applyFont="1" applyFill="1" applyBorder="1" applyAlignment="1">
      <alignment horizontal="center" vertical="center" wrapText="1"/>
    </xf>
    <xf numFmtId="165" fontId="53" fillId="48" borderId="65" xfId="61" applyFont="1" applyFill="1" applyBorder="1" applyAlignment="1">
      <alignment horizontal="center" vertical="center" wrapText="1"/>
    </xf>
    <xf numFmtId="165" fontId="53" fillId="48" borderId="30" xfId="61" applyFont="1" applyFill="1" applyBorder="1" applyAlignment="1">
      <alignment horizontal="center" vertical="center" wrapText="1"/>
    </xf>
    <xf numFmtId="165" fontId="53" fillId="60" borderId="65" xfId="6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vertical="center" wrapText="1"/>
    </xf>
    <xf numFmtId="171" fontId="54" fillId="60" borderId="65" xfId="61" applyNumberFormat="1" applyFont="1" applyFill="1" applyBorder="1" applyAlignment="1">
      <alignment horizontal="center" vertical="center" wrapText="1"/>
    </xf>
    <xf numFmtId="171" fontId="54" fillId="60" borderId="30" xfId="61" applyNumberFormat="1" applyFont="1" applyFill="1" applyBorder="1" applyAlignment="1">
      <alignment horizontal="center" vertical="center" wrapText="1"/>
    </xf>
    <xf numFmtId="171" fontId="22" fillId="60" borderId="76" xfId="61" applyNumberFormat="1" applyFont="1" applyFill="1" applyBorder="1" applyAlignment="1">
      <alignment horizontal="center" vertical="center" wrapText="1"/>
    </xf>
    <xf numFmtId="171" fontId="22" fillId="60" borderId="15" xfId="61" applyNumberFormat="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wrapText="1"/>
    </xf>
    <xf numFmtId="165" fontId="53" fillId="61" borderId="30" xfId="61" applyFont="1" applyFill="1" applyBorder="1" applyAlignment="1">
      <alignment horizontal="center" vertical="center" wrapText="1"/>
    </xf>
    <xf numFmtId="171" fontId="54" fillId="61" borderId="65" xfId="61" applyNumberFormat="1" applyFont="1" applyFill="1" applyBorder="1" applyAlignment="1">
      <alignment horizontal="center" vertical="center" wrapText="1"/>
    </xf>
    <xf numFmtId="171" fontId="54" fillId="61" borderId="30" xfId="61" applyNumberFormat="1" applyFont="1" applyFill="1" applyBorder="1" applyAlignment="1">
      <alignment horizontal="center" vertical="center" wrapText="1"/>
    </xf>
    <xf numFmtId="171" fontId="22" fillId="61" borderId="15" xfId="61" applyNumberFormat="1" applyFont="1" applyFill="1" applyBorder="1" applyAlignment="1">
      <alignment horizontal="center" vertical="center" wrapText="1"/>
    </xf>
    <xf numFmtId="171" fontId="54" fillId="61" borderId="61" xfId="61" applyNumberFormat="1" applyFont="1" applyFill="1" applyBorder="1" applyAlignment="1">
      <alignment horizontal="center" vertical="center" wrapText="1"/>
    </xf>
    <xf numFmtId="171" fontId="22" fillId="61" borderId="77" xfId="61" applyNumberFormat="1" applyFont="1" applyFill="1" applyBorder="1" applyAlignment="1">
      <alignment horizontal="center" vertical="center" wrapText="1"/>
    </xf>
    <xf numFmtId="165" fontId="53" fillId="45" borderId="65" xfId="61" applyFont="1" applyFill="1" applyBorder="1" applyAlignment="1">
      <alignment horizontal="center" vertical="center" wrapText="1"/>
    </xf>
    <xf numFmtId="165" fontId="53" fillId="45" borderId="30" xfId="61" applyFont="1" applyFill="1" applyBorder="1" applyAlignment="1">
      <alignment horizontal="center" vertical="center" wrapText="1"/>
    </xf>
    <xf numFmtId="172" fontId="53" fillId="38" borderId="60" xfId="61" applyNumberFormat="1" applyFont="1" applyFill="1" applyBorder="1" applyAlignment="1">
      <alignment horizontal="center" vertical="center" wrapText="1"/>
    </xf>
    <xf numFmtId="165" fontId="25" fillId="38" borderId="60" xfId="21" applyFont="1" applyFill="1" applyBorder="1" applyAlignment="1">
      <alignment horizontal="left" vertical="center" wrapText="1"/>
    </xf>
    <xf numFmtId="172" fontId="53" fillId="58" borderId="60" xfId="61" applyNumberFormat="1" applyFont="1" applyFill="1" applyBorder="1" applyAlignment="1">
      <alignment horizontal="center" vertical="center" wrapText="1"/>
    </xf>
    <xf numFmtId="165" fontId="25" fillId="58" borderId="60" xfId="21" applyFont="1" applyFill="1" applyBorder="1" applyAlignment="1">
      <alignment horizontal="left" vertical="center" wrapText="1"/>
    </xf>
    <xf numFmtId="165" fontId="25" fillId="58" borderId="95" xfId="21" applyFont="1" applyFill="1" applyBorder="1" applyAlignment="1">
      <alignment horizontal="left" vertical="center" wrapText="1"/>
    </xf>
    <xf numFmtId="165" fontId="51" fillId="48" borderId="65" xfId="61" applyFont="1" applyFill="1" applyBorder="1" applyAlignment="1">
      <alignment horizontal="center" vertical="center"/>
    </xf>
    <xf numFmtId="165" fontId="51" fillId="48" borderId="30" xfId="61" applyFont="1" applyFill="1" applyBorder="1" applyAlignment="1">
      <alignment horizontal="center" vertical="center"/>
    </xf>
    <xf numFmtId="165" fontId="51" fillId="48" borderId="61" xfId="61" applyFont="1" applyFill="1" applyBorder="1" applyAlignment="1">
      <alignment horizontal="center" vertical="center"/>
    </xf>
    <xf numFmtId="171" fontId="51" fillId="48" borderId="65" xfId="61" applyNumberFormat="1" applyFont="1" applyFill="1" applyBorder="1" applyAlignment="1">
      <alignment horizontal="center" vertical="center" wrapText="1"/>
    </xf>
    <xf numFmtId="171" fontId="25" fillId="48" borderId="65" xfId="61" applyNumberFormat="1" applyFont="1" applyFill="1" applyBorder="1" applyAlignment="1">
      <alignment horizontal="center" vertical="center" wrapText="1"/>
    </xf>
    <xf numFmtId="171" fontId="25" fillId="48" borderId="30" xfId="61" applyNumberFormat="1" applyFont="1" applyFill="1" applyBorder="1" applyAlignment="1">
      <alignment horizontal="center" vertical="center" wrapText="1"/>
    </xf>
    <xf numFmtId="171" fontId="25" fillId="48" borderId="61" xfId="61" applyNumberFormat="1" applyFont="1" applyFill="1" applyBorder="1" applyAlignment="1">
      <alignment horizontal="center" vertical="center" wrapText="1"/>
    </xf>
    <xf numFmtId="171" fontId="25" fillId="48" borderId="71" xfId="61" applyNumberFormat="1" applyFont="1" applyFill="1" applyBorder="1" applyAlignment="1">
      <alignment horizontal="center" vertical="center" wrapText="1"/>
    </xf>
    <xf numFmtId="171" fontId="25" fillId="48" borderId="68" xfId="61" applyNumberFormat="1" applyFont="1" applyFill="1" applyBorder="1" applyAlignment="1">
      <alignment horizontal="center" vertical="center" wrapText="1"/>
    </xf>
    <xf numFmtId="171" fontId="25" fillId="48" borderId="69" xfId="61" applyNumberFormat="1" applyFont="1" applyFill="1" applyBorder="1" applyAlignment="1">
      <alignment horizontal="center" vertical="center" wrapText="1"/>
    </xf>
    <xf numFmtId="165" fontId="51" fillId="38" borderId="65" xfId="61" applyFont="1" applyFill="1" applyBorder="1" applyAlignment="1">
      <alignment horizontal="center" vertical="center"/>
    </xf>
    <xf numFmtId="165" fontId="51" fillId="38" borderId="30" xfId="61" applyFont="1" applyFill="1" applyBorder="1" applyAlignment="1">
      <alignment horizontal="center" vertical="center"/>
    </xf>
    <xf numFmtId="165" fontId="51" fillId="45" borderId="65" xfId="61" applyFont="1" applyFill="1" applyBorder="1" applyAlignment="1">
      <alignment horizontal="center" vertical="center"/>
    </xf>
    <xf numFmtId="165" fontId="51" fillId="45" borderId="30" xfId="61" applyFont="1" applyFill="1" applyBorder="1" applyAlignment="1">
      <alignment horizontal="center" vertical="center"/>
    </xf>
    <xf numFmtId="165" fontId="51" fillId="45" borderId="61" xfId="61" applyFont="1" applyFill="1" applyBorder="1" applyAlignment="1">
      <alignment horizontal="center" vertical="center"/>
    </xf>
    <xf numFmtId="171" fontId="51" fillId="45" borderId="65" xfId="61" applyNumberFormat="1" applyFont="1" applyFill="1" applyBorder="1" applyAlignment="1">
      <alignment horizontal="center" vertical="center" wrapText="1"/>
    </xf>
    <xf numFmtId="171" fontId="51" fillId="45" borderId="30" xfId="61" applyNumberFormat="1" applyFont="1" applyFill="1" applyBorder="1" applyAlignment="1">
      <alignment horizontal="center" vertical="center" wrapText="1"/>
    </xf>
    <xf numFmtId="171" fontId="51" fillId="45" borderId="61" xfId="61" applyNumberFormat="1" applyFont="1" applyFill="1" applyBorder="1" applyAlignment="1">
      <alignment horizontal="center" vertical="center" wrapText="1"/>
    </xf>
    <xf numFmtId="171" fontId="25" fillId="45" borderId="65" xfId="61" applyNumberFormat="1" applyFont="1" applyFill="1" applyBorder="1" applyAlignment="1">
      <alignment horizontal="center" vertical="center" wrapText="1"/>
    </xf>
    <xf numFmtId="171" fontId="25" fillId="45" borderId="30" xfId="61" applyNumberFormat="1" applyFont="1" applyFill="1" applyBorder="1" applyAlignment="1">
      <alignment horizontal="center" vertical="center" wrapText="1"/>
    </xf>
    <xf numFmtId="171" fontId="25" fillId="45" borderId="61" xfId="61" applyNumberFormat="1" applyFont="1" applyFill="1" applyBorder="1" applyAlignment="1">
      <alignment horizontal="center" vertical="center" wrapText="1"/>
    </xf>
    <xf numFmtId="171" fontId="25" fillId="45" borderId="71" xfId="61" applyNumberFormat="1" applyFont="1" applyFill="1" applyBorder="1" applyAlignment="1">
      <alignment horizontal="center" vertical="center" wrapText="1"/>
    </xf>
    <xf numFmtId="171" fontId="25" fillId="45" borderId="68" xfId="61" applyNumberFormat="1" applyFont="1" applyFill="1" applyBorder="1" applyAlignment="1">
      <alignment horizontal="center" vertical="center" wrapText="1"/>
    </xf>
    <xf numFmtId="171" fontId="25" fillId="45" borderId="69" xfId="61" applyNumberFormat="1" applyFont="1" applyFill="1" applyBorder="1" applyAlignment="1">
      <alignment horizontal="center" vertical="center" wrapText="1"/>
    </xf>
    <xf numFmtId="165" fontId="53" fillId="49" borderId="30" xfId="61" applyFont="1" applyFill="1" applyBorder="1" applyAlignment="1">
      <alignment horizontal="center" vertical="center" wrapText="1"/>
    </xf>
    <xf numFmtId="165" fontId="53" fillId="49" borderId="61" xfId="61" applyFont="1" applyFill="1" applyBorder="1" applyAlignment="1">
      <alignment horizontal="center" vertical="center" wrapText="1"/>
    </xf>
    <xf numFmtId="165" fontId="53" fillId="49" borderId="65" xfId="61" applyFont="1" applyFill="1" applyBorder="1" applyAlignment="1">
      <alignment horizontal="center" vertical="center" wrapText="1"/>
    </xf>
    <xf numFmtId="165" fontId="51" fillId="49" borderId="65" xfId="61" applyFont="1" applyFill="1" applyBorder="1" applyAlignment="1">
      <alignment horizontal="center" vertical="center"/>
    </xf>
    <xf numFmtId="165" fontId="51" fillId="49" borderId="30" xfId="61" applyFont="1" applyFill="1" applyBorder="1" applyAlignment="1">
      <alignment horizontal="center" vertical="center"/>
    </xf>
    <xf numFmtId="165" fontId="51" fillId="49" borderId="61" xfId="61" applyFont="1" applyFill="1" applyBorder="1" applyAlignment="1">
      <alignment horizontal="center" vertical="center"/>
    </xf>
    <xf numFmtId="171" fontId="51" fillId="49" borderId="65" xfId="61" applyNumberFormat="1" applyFont="1" applyFill="1" applyBorder="1" applyAlignment="1">
      <alignment horizontal="center" vertical="center" wrapText="1"/>
    </xf>
    <xf numFmtId="171" fontId="51" fillId="49" borderId="30" xfId="61" applyNumberFormat="1" applyFont="1" applyFill="1" applyBorder="1" applyAlignment="1">
      <alignment horizontal="center" vertical="center" wrapText="1"/>
    </xf>
    <xf numFmtId="171" fontId="51" fillId="49" borderId="61" xfId="61" applyNumberFormat="1" applyFont="1" applyFill="1" applyBorder="1" applyAlignment="1">
      <alignment horizontal="center" vertical="center" wrapText="1"/>
    </xf>
    <xf numFmtId="171" fontId="25" fillId="49" borderId="65" xfId="61" applyNumberFormat="1" applyFont="1" applyFill="1" applyBorder="1" applyAlignment="1">
      <alignment horizontal="center" vertical="center" wrapText="1"/>
    </xf>
    <xf numFmtId="171" fontId="25" fillId="49" borderId="30" xfId="61" applyNumberFormat="1" applyFont="1" applyFill="1" applyBorder="1" applyAlignment="1">
      <alignment horizontal="center" vertical="center" wrapText="1"/>
    </xf>
    <xf numFmtId="171" fontId="25" fillId="49" borderId="61" xfId="61" applyNumberFormat="1" applyFont="1" applyFill="1" applyBorder="1" applyAlignment="1">
      <alignment horizontal="center" vertical="center" wrapText="1"/>
    </xf>
    <xf numFmtId="171" fontId="25" fillId="49" borderId="71" xfId="61" applyNumberFormat="1" applyFont="1" applyFill="1" applyBorder="1" applyAlignment="1">
      <alignment horizontal="center" vertical="center" wrapText="1"/>
    </xf>
    <xf numFmtId="171" fontId="25" fillId="49" borderId="68" xfId="61" applyNumberFormat="1" applyFont="1" applyFill="1" applyBorder="1" applyAlignment="1">
      <alignment horizontal="center" vertical="center" wrapText="1"/>
    </xf>
    <xf numFmtId="171" fontId="25" fillId="49" borderId="69" xfId="61" applyNumberFormat="1" applyFont="1" applyFill="1" applyBorder="1" applyAlignment="1">
      <alignment horizontal="center" vertical="center" wrapText="1"/>
    </xf>
    <xf numFmtId="165" fontId="53" fillId="40" borderId="61" xfId="61" applyFont="1" applyFill="1" applyBorder="1" applyAlignment="1">
      <alignment horizontal="center" vertical="center" wrapText="1"/>
    </xf>
    <xf numFmtId="165" fontId="51" fillId="40" borderId="61" xfId="61" applyFont="1" applyFill="1" applyBorder="1" applyAlignment="1">
      <alignment horizontal="center" vertical="center"/>
    </xf>
    <xf numFmtId="171" fontId="51" fillId="40" borderId="61" xfId="61" applyNumberFormat="1" applyFont="1" applyFill="1" applyBorder="1" applyAlignment="1">
      <alignment horizontal="center" vertical="center" wrapText="1"/>
    </xf>
    <xf numFmtId="171" fontId="25" fillId="40" borderId="61" xfId="61" applyNumberFormat="1" applyFont="1" applyFill="1" applyBorder="1" applyAlignment="1">
      <alignment horizontal="center" vertical="center" wrapText="1"/>
    </xf>
    <xf numFmtId="165" fontId="53" fillId="35" borderId="65" xfId="61" applyFont="1" applyFill="1" applyBorder="1" applyAlignment="1">
      <alignment horizontal="center" vertical="center" wrapText="1"/>
    </xf>
    <xf numFmtId="165" fontId="51" fillId="35" borderId="65" xfId="61" applyFont="1" applyFill="1" applyBorder="1" applyAlignment="1">
      <alignment horizontal="center" vertical="center"/>
    </xf>
    <xf numFmtId="171" fontId="51" fillId="35" borderId="65" xfId="61" applyNumberFormat="1" applyFont="1" applyFill="1" applyBorder="1" applyAlignment="1">
      <alignment horizontal="center" vertical="center" wrapText="1"/>
    </xf>
    <xf numFmtId="171" fontId="25" fillId="35" borderId="65" xfId="61" applyNumberFormat="1" applyFont="1" applyFill="1" applyBorder="1" applyAlignment="1">
      <alignment horizontal="center" vertical="center" wrapText="1"/>
    </xf>
    <xf numFmtId="171" fontId="25" fillId="35" borderId="71" xfId="61" applyNumberFormat="1" applyFont="1" applyFill="1" applyBorder="1" applyAlignment="1">
      <alignment horizontal="center" vertical="center" wrapText="1"/>
    </xf>
    <xf numFmtId="165" fontId="51" fillId="35" borderId="61" xfId="61" applyFont="1" applyFill="1" applyBorder="1" applyAlignment="1">
      <alignment horizontal="center" vertical="center"/>
    </xf>
    <xf numFmtId="171" fontId="51" fillId="35" borderId="61" xfId="61" applyNumberFormat="1" applyFont="1" applyFill="1" applyBorder="1" applyAlignment="1">
      <alignment horizontal="center" vertical="center" wrapText="1"/>
    </xf>
    <xf numFmtId="171" fontId="25" fillId="35" borderId="61" xfId="61" applyNumberFormat="1" applyFont="1" applyFill="1" applyBorder="1" applyAlignment="1">
      <alignment horizontal="center" vertical="center" wrapText="1"/>
    </xf>
    <xf numFmtId="171" fontId="25" fillId="35" borderId="69" xfId="61" applyNumberFormat="1" applyFont="1" applyFill="1" applyBorder="1" applyAlignment="1">
      <alignment horizontal="center" vertical="center" wrapText="1"/>
    </xf>
    <xf numFmtId="171" fontId="51" fillId="48" borderId="61" xfId="61" applyNumberFormat="1" applyFont="1" applyFill="1" applyBorder="1" applyAlignment="1">
      <alignment horizontal="center" vertical="center" wrapText="1"/>
    </xf>
    <xf numFmtId="165" fontId="51" fillId="56" borderId="61" xfId="61" applyFont="1" applyFill="1" applyBorder="1" applyAlignment="1">
      <alignment horizontal="center" vertical="center"/>
    </xf>
    <xf numFmtId="171" fontId="51" fillId="56" borderId="61" xfId="61" applyNumberFormat="1" applyFont="1" applyFill="1" applyBorder="1" applyAlignment="1">
      <alignment horizontal="center" vertical="center" wrapText="1"/>
    </xf>
    <xf numFmtId="171" fontId="25" fillId="56" borderId="61" xfId="61" applyNumberFormat="1" applyFont="1" applyFill="1" applyBorder="1" applyAlignment="1">
      <alignment horizontal="center" vertical="center" wrapText="1"/>
    </xf>
    <xf numFmtId="171" fontId="25" fillId="56" borderId="69" xfId="61" applyNumberFormat="1" applyFont="1" applyFill="1" applyBorder="1" applyAlignment="1">
      <alignment horizontal="center" vertical="center" wrapText="1"/>
    </xf>
    <xf numFmtId="165" fontId="51" fillId="60" borderId="30" xfId="61" applyFont="1" applyFill="1" applyBorder="1" applyAlignment="1">
      <alignment horizontal="center" vertical="center"/>
    </xf>
    <xf numFmtId="165" fontId="51" fillId="60" borderId="61" xfId="61" applyFont="1" applyFill="1" applyBorder="1" applyAlignment="1">
      <alignment horizontal="center" vertical="center"/>
    </xf>
    <xf numFmtId="171" fontId="51" fillId="60" borderId="30" xfId="61" applyNumberFormat="1" applyFont="1" applyFill="1" applyBorder="1" applyAlignment="1">
      <alignment horizontal="center" vertical="center" wrapText="1"/>
    </xf>
    <xf numFmtId="171" fontId="51" fillId="60" borderId="61" xfId="61" applyNumberFormat="1" applyFont="1" applyFill="1" applyBorder="1" applyAlignment="1">
      <alignment horizontal="center" vertical="center" wrapText="1"/>
    </xf>
    <xf numFmtId="171" fontId="25" fillId="60" borderId="34" xfId="61" applyNumberFormat="1" applyFont="1" applyFill="1" applyBorder="1" applyAlignment="1">
      <alignment horizontal="center" vertical="center" wrapText="1"/>
    </xf>
    <xf numFmtId="171" fontId="25" fillId="60" borderId="30" xfId="61" applyNumberFormat="1" applyFont="1" applyFill="1" applyBorder="1" applyAlignment="1">
      <alignment horizontal="center" vertical="center" wrapText="1"/>
    </xf>
    <xf numFmtId="171" fontId="25" fillId="60" borderId="61" xfId="61" applyNumberFormat="1" applyFont="1" applyFill="1" applyBorder="1" applyAlignment="1">
      <alignment horizontal="center" vertical="center" wrapText="1"/>
    </xf>
    <xf numFmtId="171" fontId="25" fillId="60" borderId="94" xfId="61" applyNumberFormat="1" applyFont="1" applyFill="1" applyBorder="1" applyAlignment="1">
      <alignment horizontal="center" vertical="center" wrapText="1"/>
    </xf>
    <xf numFmtId="171" fontId="25" fillId="60" borderId="68" xfId="61" applyNumberFormat="1" applyFont="1" applyFill="1" applyBorder="1" applyAlignment="1">
      <alignment horizontal="center" vertical="center" wrapText="1"/>
    </xf>
    <xf numFmtId="165" fontId="53" fillId="62" borderId="34" xfId="61" applyFont="1" applyFill="1" applyBorder="1" applyAlignment="1">
      <alignment horizontal="center" vertical="center" wrapText="1"/>
    </xf>
    <xf numFmtId="165" fontId="53" fillId="62" borderId="30" xfId="61" applyFont="1" applyFill="1" applyBorder="1" applyAlignment="1">
      <alignment horizontal="center" vertical="center" wrapText="1"/>
    </xf>
    <xf numFmtId="165" fontId="51" fillId="62" borderId="34" xfId="61" applyFont="1" applyFill="1" applyBorder="1" applyAlignment="1">
      <alignment horizontal="center" vertical="center"/>
    </xf>
    <xf numFmtId="165" fontId="51" fillId="62" borderId="30" xfId="61" applyFont="1" applyFill="1" applyBorder="1" applyAlignment="1">
      <alignment horizontal="center" vertical="center"/>
    </xf>
    <xf numFmtId="165" fontId="51" fillId="62" borderId="61" xfId="61" applyFont="1" applyFill="1" applyBorder="1" applyAlignment="1">
      <alignment horizontal="center" vertical="center"/>
    </xf>
    <xf numFmtId="171" fontId="51" fillId="62" borderId="34" xfId="61" applyNumberFormat="1" applyFont="1" applyFill="1" applyBorder="1" applyAlignment="1">
      <alignment horizontal="center" vertical="center" wrapText="1"/>
    </xf>
    <xf numFmtId="171" fontId="51" fillId="62" borderId="30" xfId="61" applyNumberFormat="1" applyFont="1" applyFill="1" applyBorder="1" applyAlignment="1">
      <alignment horizontal="center" vertical="center" wrapText="1"/>
    </xf>
    <xf numFmtId="171" fontId="51" fillId="62" borderId="61" xfId="61" applyNumberFormat="1" applyFont="1" applyFill="1" applyBorder="1" applyAlignment="1">
      <alignment horizontal="center" vertical="center" wrapText="1"/>
    </xf>
    <xf numFmtId="171" fontId="25" fillId="62" borderId="34" xfId="61" applyNumberFormat="1" applyFont="1" applyFill="1" applyBorder="1" applyAlignment="1">
      <alignment horizontal="center" vertical="center" wrapText="1"/>
    </xf>
    <xf numFmtId="171" fontId="25" fillId="62" borderId="30" xfId="61" applyNumberFormat="1" applyFont="1" applyFill="1" applyBorder="1" applyAlignment="1">
      <alignment horizontal="center" vertical="center" wrapText="1"/>
    </xf>
    <xf numFmtId="171" fontId="25" fillId="62" borderId="61" xfId="61" applyNumberFormat="1" applyFont="1" applyFill="1" applyBorder="1" applyAlignment="1">
      <alignment horizontal="center" vertical="center" wrapText="1"/>
    </xf>
    <xf numFmtId="171" fontId="25" fillId="62" borderId="94" xfId="61" applyNumberFormat="1" applyFont="1" applyFill="1" applyBorder="1" applyAlignment="1">
      <alignment horizontal="center" vertical="center" wrapText="1"/>
    </xf>
    <xf numFmtId="171" fontId="25" fillId="62" borderId="68" xfId="61" applyNumberFormat="1" applyFont="1" applyFill="1" applyBorder="1" applyAlignment="1">
      <alignment horizontal="center" vertical="center" wrapText="1"/>
    </xf>
    <xf numFmtId="171" fontId="25" fillId="62" borderId="69" xfId="61" applyNumberFormat="1" applyFont="1" applyFill="1" applyBorder="1" applyAlignment="1">
      <alignment horizontal="center" vertical="center" wrapText="1"/>
    </xf>
    <xf numFmtId="172" fontId="53" fillId="45" borderId="58" xfId="61" applyNumberFormat="1" applyFont="1" applyFill="1" applyBorder="1" applyAlignment="1">
      <alignment horizontal="center" vertical="center" wrapText="1"/>
    </xf>
    <xf numFmtId="165" fontId="45" fillId="45" borderId="58" xfId="21" applyFont="1" applyFill="1" applyBorder="1" applyAlignment="1">
      <alignment horizontal="left" vertical="center" wrapText="1"/>
    </xf>
    <xf numFmtId="165" fontId="45" fillId="45" borderId="98" xfId="21" applyFont="1" applyFill="1" applyBorder="1" applyAlignment="1">
      <alignment horizontal="left" vertical="center" wrapText="1"/>
    </xf>
    <xf numFmtId="165" fontId="51" fillId="48" borderId="57" xfId="61" applyFont="1" applyFill="1" applyBorder="1" applyAlignment="1">
      <alignment horizontal="center" vertical="center"/>
    </xf>
    <xf numFmtId="171" fontId="51" fillId="48" borderId="30" xfId="61" applyNumberFormat="1" applyFont="1" applyFill="1" applyBorder="1" applyAlignment="1">
      <alignment horizontal="center" vertical="center" wrapText="1"/>
    </xf>
    <xf numFmtId="171" fontId="22" fillId="48" borderId="30" xfId="61" applyNumberFormat="1" applyFont="1" applyFill="1" applyBorder="1" applyAlignment="1">
      <alignment horizontal="center" vertical="center" wrapText="1"/>
    </xf>
    <xf numFmtId="171" fontId="22" fillId="48" borderId="61" xfId="61" applyNumberFormat="1" applyFont="1" applyFill="1" applyBorder="1" applyAlignment="1">
      <alignment horizontal="center" vertical="center" wrapText="1"/>
    </xf>
    <xf numFmtId="171" fontId="22" fillId="48" borderId="68" xfId="61" applyNumberFormat="1" applyFont="1" applyFill="1" applyBorder="1" applyAlignment="1">
      <alignment horizontal="center" vertical="center" wrapText="1"/>
    </xf>
    <xf numFmtId="165" fontId="53" fillId="62" borderId="65" xfId="61" applyFont="1" applyFill="1" applyBorder="1" applyAlignment="1">
      <alignment horizontal="center" vertical="center" wrapText="1"/>
    </xf>
    <xf numFmtId="171" fontId="22" fillId="62" borderId="65" xfId="61" applyNumberFormat="1" applyFont="1" applyFill="1" applyBorder="1" applyAlignment="1">
      <alignment horizontal="center" vertical="center" wrapText="1"/>
    </xf>
    <xf numFmtId="165" fontId="51" fillId="61" borderId="57" xfId="61" applyFont="1" applyFill="1" applyBorder="1" applyAlignment="1">
      <alignment horizontal="center" vertical="center"/>
    </xf>
    <xf numFmtId="171" fontId="51" fillId="61" borderId="34" xfId="61" applyNumberFormat="1" applyFont="1" applyFill="1" applyBorder="1" applyAlignment="1">
      <alignment horizontal="center" vertical="center" wrapText="1"/>
    </xf>
    <xf numFmtId="171" fontId="51" fillId="61" borderId="30" xfId="61" applyNumberFormat="1" applyFont="1" applyFill="1" applyBorder="1" applyAlignment="1">
      <alignment horizontal="center" vertical="center" wrapText="1"/>
    </xf>
    <xf numFmtId="171" fontId="22" fillId="45" borderId="61" xfId="61" applyNumberFormat="1" applyFont="1" applyFill="1" applyBorder="1" applyAlignment="1">
      <alignment horizontal="center" vertical="center" wrapText="1"/>
    </xf>
    <xf numFmtId="171" fontId="22" fillId="45" borderId="69" xfId="61" applyNumberFormat="1" applyFont="1" applyFill="1" applyBorder="1" applyAlignment="1">
      <alignment horizontal="center" vertical="center" wrapText="1"/>
    </xf>
    <xf numFmtId="165" fontId="51" fillId="56" borderId="59" xfId="61" applyFont="1" applyFill="1" applyBorder="1" applyAlignment="1">
      <alignment horizontal="center" vertical="center"/>
    </xf>
    <xf numFmtId="171" fontId="22" fillId="56" borderId="61" xfId="61" applyNumberFormat="1" applyFont="1" applyFill="1" applyBorder="1" applyAlignment="1">
      <alignment horizontal="center" vertical="center" wrapText="1"/>
    </xf>
    <xf numFmtId="171" fontId="22" fillId="56" borderId="69" xfId="61" applyNumberFormat="1" applyFont="1" applyFill="1" applyBorder="1" applyAlignment="1">
      <alignment horizontal="center" vertical="center" wrapText="1"/>
    </xf>
    <xf numFmtId="171" fontId="51" fillId="48" borderId="31" xfId="61" applyNumberFormat="1" applyFont="1" applyFill="1" applyBorder="1" applyAlignment="1">
      <alignment horizontal="center" vertical="center" wrapText="1"/>
    </xf>
    <xf numFmtId="171" fontId="22" fillId="48" borderId="31" xfId="61" applyNumberFormat="1" applyFont="1" applyFill="1" applyBorder="1" applyAlignment="1">
      <alignment horizontal="center" vertical="center" wrapText="1"/>
    </xf>
    <xf numFmtId="171" fontId="22" fillId="48" borderId="106" xfId="61" applyNumberFormat="1" applyFont="1" applyFill="1" applyBorder="1" applyAlignment="1">
      <alignment horizontal="center" vertical="center" wrapText="1"/>
    </xf>
    <xf numFmtId="165" fontId="53" fillId="45" borderId="34" xfId="61" applyFont="1" applyFill="1" applyBorder="1" applyAlignment="1">
      <alignment horizontal="center" vertical="center" wrapText="1"/>
    </xf>
    <xf numFmtId="165" fontId="51" fillId="45" borderId="57" xfId="61" applyFont="1" applyFill="1" applyBorder="1" applyAlignment="1">
      <alignment horizontal="center" vertical="center"/>
    </xf>
    <xf numFmtId="171" fontId="51" fillId="45" borderId="34" xfId="61" applyNumberFormat="1" applyFont="1" applyFill="1" applyBorder="1" applyAlignment="1">
      <alignment horizontal="center" vertical="center" wrapText="1"/>
    </xf>
    <xf numFmtId="171" fontId="51" fillId="45" borderId="31" xfId="61" applyNumberFormat="1" applyFont="1" applyFill="1" applyBorder="1" applyAlignment="1">
      <alignment horizontal="center" vertical="center" wrapText="1"/>
    </xf>
    <xf numFmtId="171" fontId="22" fillId="45" borderId="34" xfId="61" applyNumberFormat="1" applyFont="1" applyFill="1" applyBorder="1" applyAlignment="1">
      <alignment horizontal="center" vertical="center" wrapText="1"/>
    </xf>
    <xf numFmtId="171" fontId="22" fillId="45" borderId="30" xfId="61" applyNumberFormat="1" applyFont="1" applyFill="1" applyBorder="1" applyAlignment="1">
      <alignment horizontal="center" vertical="center" wrapText="1"/>
    </xf>
    <xf numFmtId="171" fontId="22" fillId="45" borderId="31" xfId="61" applyNumberFormat="1" applyFont="1" applyFill="1" applyBorder="1" applyAlignment="1">
      <alignment horizontal="center" vertical="center" wrapText="1"/>
    </xf>
    <xf numFmtId="171" fontId="22" fillId="45" borderId="68" xfId="61" applyNumberFormat="1" applyFont="1" applyFill="1" applyBorder="1" applyAlignment="1">
      <alignment horizontal="center" vertical="center" wrapText="1"/>
    </xf>
    <xf numFmtId="171" fontId="22" fillId="45" borderId="106" xfId="61" applyNumberFormat="1" applyFont="1" applyFill="1" applyBorder="1" applyAlignment="1">
      <alignment horizontal="center" vertical="center" wrapText="1"/>
    </xf>
    <xf numFmtId="165" fontId="51" fillId="38" borderId="57" xfId="61" applyFont="1" applyFill="1" applyBorder="1" applyAlignment="1">
      <alignment horizontal="center" vertical="center"/>
    </xf>
    <xf numFmtId="165" fontId="51" fillId="60" borderId="58" xfId="61" applyFont="1" applyFill="1" applyBorder="1" applyAlignment="1">
      <alignment horizontal="center" vertical="center"/>
    </xf>
    <xf numFmtId="165" fontId="51" fillId="60" borderId="57" xfId="61" applyFont="1" applyFill="1" applyBorder="1" applyAlignment="1">
      <alignment horizontal="center" vertical="center"/>
    </xf>
    <xf numFmtId="165" fontId="51" fillId="60" borderId="59" xfId="61" applyFont="1" applyFill="1" applyBorder="1" applyAlignment="1">
      <alignment horizontal="center" vertical="center"/>
    </xf>
    <xf numFmtId="171" fontId="51" fillId="60" borderId="65" xfId="61" applyNumberFormat="1" applyFont="1" applyFill="1" applyBorder="1" applyAlignment="1">
      <alignment horizontal="center" vertical="center" wrapText="1"/>
    </xf>
    <xf numFmtId="171" fontId="22" fillId="60" borderId="65" xfId="61" applyNumberFormat="1" applyFont="1" applyFill="1" applyBorder="1" applyAlignment="1">
      <alignment horizontal="center" vertical="center" wrapText="1"/>
    </xf>
    <xf numFmtId="171" fontId="22" fillId="60" borderId="30" xfId="61" applyNumberFormat="1" applyFont="1" applyFill="1" applyBorder="1" applyAlignment="1">
      <alignment horizontal="center" vertical="center" wrapText="1"/>
    </xf>
    <xf numFmtId="171" fontId="22" fillId="60" borderId="61" xfId="61" applyNumberFormat="1" applyFont="1" applyFill="1" applyBorder="1" applyAlignment="1">
      <alignment horizontal="center" vertical="center" wrapText="1"/>
    </xf>
    <xf numFmtId="171" fontId="22" fillId="60" borderId="71" xfId="61" applyNumberFormat="1" applyFont="1" applyFill="1" applyBorder="1" applyAlignment="1">
      <alignment horizontal="center" vertical="center" wrapText="1"/>
    </xf>
    <xf numFmtId="171" fontId="22" fillId="60" borderId="68" xfId="61" applyNumberFormat="1" applyFont="1" applyFill="1" applyBorder="1" applyAlignment="1">
      <alignment horizontal="center" vertical="center" wrapText="1"/>
    </xf>
    <xf numFmtId="171" fontId="22" fillId="60" borderId="69" xfId="61" applyNumberFormat="1" applyFont="1" applyFill="1" applyBorder="1" applyAlignment="1">
      <alignment horizontal="center" vertical="center" wrapText="1"/>
    </xf>
    <xf numFmtId="165" fontId="51" fillId="48" borderId="60" xfId="61" applyFont="1" applyFill="1" applyBorder="1" applyAlignment="1">
      <alignment horizontal="center" vertical="center"/>
    </xf>
    <xf numFmtId="171" fontId="51" fillId="48" borderId="60" xfId="61" applyNumberFormat="1" applyFont="1" applyFill="1" applyBorder="1" applyAlignment="1">
      <alignment horizontal="center" vertical="center" wrapText="1"/>
    </xf>
    <xf numFmtId="171" fontId="22" fillId="48" borderId="60" xfId="61" applyNumberFormat="1" applyFont="1" applyFill="1" applyBorder="1" applyAlignment="1">
      <alignment horizontal="center" vertical="center" wrapText="1"/>
    </xf>
    <xf numFmtId="171" fontId="22" fillId="48" borderId="95" xfId="61" applyNumberFormat="1" applyFont="1" applyFill="1" applyBorder="1" applyAlignment="1">
      <alignment horizontal="center" vertical="center" wrapText="1"/>
    </xf>
    <xf numFmtId="165" fontId="53" fillId="38" borderId="14" xfId="61" applyFont="1" applyFill="1" applyBorder="1" applyAlignment="1">
      <alignment horizontal="center" vertical="center" wrapText="1"/>
    </xf>
    <xf numFmtId="171" fontId="51" fillId="38" borderId="34" xfId="61" applyNumberFormat="1" applyFont="1" applyFill="1" applyBorder="1" applyAlignment="1">
      <alignment horizontal="center" vertical="center" wrapText="1"/>
    </xf>
    <xf numFmtId="171" fontId="51" fillId="38" borderId="31" xfId="61" applyNumberFormat="1" applyFont="1" applyFill="1" applyBorder="1" applyAlignment="1">
      <alignment horizontal="center" vertical="center" wrapText="1"/>
    </xf>
    <xf numFmtId="171" fontId="22" fillId="38" borderId="94" xfId="61" applyNumberFormat="1" applyFont="1" applyFill="1" applyBorder="1" applyAlignment="1">
      <alignment horizontal="center" vertical="center" wrapText="1"/>
    </xf>
    <xf numFmtId="165" fontId="51" fillId="49" borderId="58" xfId="61" applyFont="1" applyFill="1" applyBorder="1" applyAlignment="1">
      <alignment horizontal="center" vertical="center"/>
    </xf>
    <xf numFmtId="171" fontId="22" fillId="49" borderId="65" xfId="61" applyNumberFormat="1" applyFont="1" applyFill="1" applyBorder="1" applyAlignment="1">
      <alignment horizontal="center" vertical="center" wrapText="1"/>
    </xf>
    <xf numFmtId="171" fontId="22" fillId="49" borderId="71" xfId="61" applyNumberFormat="1" applyFont="1" applyFill="1" applyBorder="1" applyAlignment="1">
      <alignment horizontal="center" vertical="center" wrapText="1"/>
    </xf>
    <xf numFmtId="165" fontId="51" fillId="40" borderId="59" xfId="61" applyFont="1" applyFill="1" applyBorder="1" applyAlignment="1">
      <alignment horizontal="center" vertical="center"/>
    </xf>
    <xf numFmtId="171" fontId="22" fillId="40" borderId="61" xfId="61" applyNumberFormat="1" applyFont="1" applyFill="1" applyBorder="1" applyAlignment="1">
      <alignment horizontal="center" vertical="center" wrapText="1"/>
    </xf>
    <xf numFmtId="171" fontId="22" fillId="40" borderId="69" xfId="61" applyNumberFormat="1" applyFont="1" applyFill="1" applyBorder="1" applyAlignment="1">
      <alignment horizontal="center" vertical="center" wrapText="1"/>
    </xf>
    <xf numFmtId="171" fontId="22" fillId="45" borderId="65" xfId="61" applyNumberFormat="1" applyFont="1" applyFill="1" applyBorder="1" applyAlignment="1">
      <alignment horizontal="center" vertical="center" wrapText="1"/>
    </xf>
    <xf numFmtId="171" fontId="22" fillId="45" borderId="71" xfId="61" applyNumberFormat="1" applyFont="1" applyFill="1" applyBorder="1" applyAlignment="1">
      <alignment horizontal="center" vertical="center" wrapText="1"/>
    </xf>
    <xf numFmtId="165" fontId="53" fillId="61" borderId="65" xfId="61" applyFont="1" applyFill="1" applyBorder="1" applyAlignment="1">
      <alignment horizontal="center" vertical="center" wrapText="1"/>
    </xf>
    <xf numFmtId="165" fontId="51" fillId="61" borderId="59" xfId="61" applyFont="1" applyFill="1" applyBorder="1" applyAlignment="1">
      <alignment horizontal="center" vertical="center"/>
    </xf>
    <xf numFmtId="171" fontId="51" fillId="61" borderId="61" xfId="61" applyNumberFormat="1" applyFont="1" applyFill="1" applyBorder="1" applyAlignment="1">
      <alignment horizontal="center" vertical="center" wrapText="1"/>
    </xf>
    <xf numFmtId="171" fontId="22" fillId="61" borderId="65" xfId="61" applyNumberFormat="1" applyFont="1" applyFill="1" applyBorder="1" applyAlignment="1">
      <alignment horizontal="center" vertical="center" wrapText="1"/>
    </xf>
    <xf numFmtId="171" fontId="22" fillId="61" borderId="61" xfId="61" applyNumberFormat="1" applyFont="1" applyFill="1" applyBorder="1" applyAlignment="1">
      <alignment horizontal="center" vertical="center" wrapText="1"/>
    </xf>
    <xf numFmtId="171" fontId="22" fillId="61" borderId="71" xfId="61" applyNumberFormat="1" applyFont="1" applyFill="1" applyBorder="1" applyAlignment="1">
      <alignment horizontal="center" vertical="center" wrapText="1"/>
    </xf>
    <xf numFmtId="171" fontId="22" fillId="61" borderId="69" xfId="61" applyNumberFormat="1" applyFont="1" applyFill="1" applyBorder="1" applyAlignment="1">
      <alignment horizontal="center" vertical="center" wrapText="1"/>
    </xf>
    <xf numFmtId="165" fontId="53" fillId="60" borderId="61" xfId="61" applyFont="1" applyFill="1" applyBorder="1" applyAlignment="1">
      <alignment horizontal="center" vertical="center" wrapText="1"/>
    </xf>
    <xf numFmtId="171" fontId="51" fillId="55" borderId="61" xfId="61" applyNumberFormat="1" applyFont="1" applyFill="1" applyBorder="1" applyAlignment="1">
      <alignment horizontal="center" vertical="center" wrapText="1"/>
    </xf>
    <xf numFmtId="165" fontId="25" fillId="45" borderId="100" xfId="21" applyFont="1" applyFill="1" applyBorder="1" applyAlignment="1">
      <alignment horizontal="center" vertical="center" wrapText="1"/>
    </xf>
    <xf numFmtId="165" fontId="25" fillId="45" borderId="101" xfId="21" applyFont="1" applyFill="1" applyBorder="1" applyAlignment="1">
      <alignment horizontal="center" vertical="center" wrapText="1"/>
    </xf>
    <xf numFmtId="165" fontId="25" fillId="45" borderId="86" xfId="21" applyFont="1" applyFill="1" applyBorder="1" applyAlignment="1">
      <alignment horizontal="center" vertical="center" wrapText="1"/>
    </xf>
    <xf numFmtId="165" fontId="25" fillId="45" borderId="102" xfId="21" applyFont="1" applyFill="1" applyBorder="1" applyAlignment="1">
      <alignment horizontal="center" vertical="center" wrapText="1"/>
    </xf>
    <xf numFmtId="165" fontId="51" fillId="60" borderId="65" xfId="61" applyFont="1" applyFill="1" applyBorder="1" applyAlignment="1">
      <alignment horizontal="center" vertical="center"/>
    </xf>
    <xf numFmtId="165" fontId="51" fillId="60" borderId="31" xfId="61" applyFont="1" applyFill="1" applyBorder="1" applyAlignment="1">
      <alignment horizontal="center" vertical="center"/>
    </xf>
    <xf numFmtId="171" fontId="22" fillId="60" borderId="34" xfId="61" applyNumberFormat="1" applyFont="1" applyFill="1" applyBorder="1" applyAlignment="1">
      <alignment horizontal="center" vertical="center" wrapText="1"/>
    </xf>
    <xf numFmtId="171" fontId="22" fillId="60" borderId="31" xfId="61" applyNumberFormat="1" applyFont="1" applyFill="1" applyBorder="1" applyAlignment="1">
      <alignment horizontal="center" vertical="center" wrapText="1"/>
    </xf>
    <xf numFmtId="171" fontId="22" fillId="60" borderId="17" xfId="61" applyNumberFormat="1" applyFont="1" applyFill="1" applyBorder="1" applyAlignment="1">
      <alignment horizontal="center" vertical="center" wrapText="1"/>
    </xf>
    <xf numFmtId="165" fontId="51" fillId="48" borderId="31" xfId="61" applyFont="1" applyFill="1" applyBorder="1" applyAlignment="1">
      <alignment horizontal="center" vertical="center"/>
    </xf>
    <xf numFmtId="171" fontId="22" fillId="48" borderId="17" xfId="61" applyNumberFormat="1" applyFont="1" applyFill="1" applyBorder="1" applyAlignment="1">
      <alignment horizontal="center" vertical="center" wrapText="1"/>
    </xf>
    <xf numFmtId="165" fontId="51" fillId="56" borderId="31" xfId="61" applyFont="1" applyFill="1" applyBorder="1" applyAlignment="1">
      <alignment horizontal="center" vertical="center"/>
    </xf>
    <xf numFmtId="171" fontId="22" fillId="56" borderId="31" xfId="61" applyNumberFormat="1" applyFont="1" applyFill="1" applyBorder="1" applyAlignment="1">
      <alignment horizontal="center" vertical="center" wrapText="1"/>
    </xf>
    <xf numFmtId="171" fontId="22" fillId="56" borderId="17" xfId="61" applyNumberFormat="1" applyFont="1" applyFill="1" applyBorder="1" applyAlignment="1">
      <alignment horizontal="center" vertical="center" wrapText="1"/>
    </xf>
    <xf numFmtId="171" fontId="22" fillId="45" borderId="77" xfId="61" applyNumberFormat="1" applyFont="1" applyFill="1" applyBorder="1" applyAlignment="1">
      <alignment horizontal="center" vertical="center" wrapText="1"/>
    </xf>
    <xf numFmtId="165" fontId="51" fillId="40" borderId="66" xfId="61" applyFont="1" applyFill="1" applyBorder="1" applyAlignment="1">
      <alignment horizontal="center" vertical="center"/>
    </xf>
    <xf numFmtId="171" fontId="22" fillId="40" borderId="62" xfId="61" applyNumberFormat="1" applyFont="1" applyFill="1" applyBorder="1" applyAlignment="1">
      <alignment horizontal="center" vertical="center" wrapText="1"/>
    </xf>
    <xf numFmtId="171" fontId="22" fillId="40" borderId="91" xfId="61" applyNumberFormat="1" applyFont="1" applyFill="1" applyBorder="1" applyAlignment="1">
      <alignment horizontal="center" vertical="center" wrapText="1"/>
    </xf>
    <xf numFmtId="171" fontId="22" fillId="40" borderId="64" xfId="61" applyNumberFormat="1" applyFont="1" applyFill="1" applyBorder="1" applyAlignment="1">
      <alignment horizontal="center" vertical="center" wrapText="1"/>
    </xf>
    <xf numFmtId="165" fontId="25" fillId="45" borderId="157" xfId="21" applyFont="1" applyFill="1" applyBorder="1" applyAlignment="1">
      <alignment horizontal="center" vertical="center" wrapText="1"/>
    </xf>
    <xf numFmtId="171" fontId="22" fillId="60" borderId="37" xfId="61" applyNumberFormat="1" applyFont="1" applyFill="1" applyBorder="1" applyAlignment="1">
      <alignment horizontal="center" vertical="center" wrapText="1"/>
    </xf>
    <xf numFmtId="171" fontId="22" fillId="60" borderId="14" xfId="61" applyNumberFormat="1" applyFont="1" applyFill="1" applyBorder="1" applyAlignment="1">
      <alignment horizontal="center" vertical="center" wrapText="1"/>
    </xf>
    <xf numFmtId="171" fontId="22" fillId="60" borderId="54" xfId="61" applyNumberFormat="1" applyFont="1" applyFill="1" applyBorder="1" applyAlignment="1">
      <alignment horizontal="center" vertical="center" wrapText="1"/>
    </xf>
    <xf numFmtId="171" fontId="22" fillId="38" borderId="14" xfId="61" applyNumberFormat="1" applyFont="1" applyFill="1" applyBorder="1" applyAlignment="1">
      <alignment horizontal="center" vertical="center" wrapText="1"/>
    </xf>
    <xf numFmtId="171" fontId="22" fillId="48" borderId="14" xfId="61" applyNumberFormat="1" applyFont="1" applyFill="1" applyBorder="1" applyAlignment="1">
      <alignment horizontal="center" vertical="center" wrapText="1"/>
    </xf>
    <xf numFmtId="171" fontId="22" fillId="48" borderId="113" xfId="61" applyNumberFormat="1" applyFont="1" applyFill="1" applyBorder="1" applyAlignment="1">
      <alignment horizontal="center" vertical="center" wrapText="1"/>
    </xf>
    <xf numFmtId="171" fontId="22" fillId="0" borderId="37" xfId="61" applyNumberFormat="1" applyFont="1" applyFill="1" applyBorder="1" applyAlignment="1">
      <alignment horizontal="center" vertical="center" wrapText="1"/>
    </xf>
    <xf numFmtId="171" fontId="22" fillId="0" borderId="14" xfId="61" applyNumberFormat="1" applyFont="1" applyFill="1" applyBorder="1" applyAlignment="1">
      <alignment horizontal="center" vertical="center" wrapText="1"/>
    </xf>
    <xf numFmtId="171" fontId="22" fillId="56" borderId="54" xfId="61" applyNumberFormat="1" applyFont="1" applyFill="1" applyBorder="1" applyAlignment="1">
      <alignment horizontal="center" vertical="center" wrapText="1"/>
    </xf>
    <xf numFmtId="171" fontId="22" fillId="45" borderId="113" xfId="61" applyNumberFormat="1" applyFont="1" applyFill="1" applyBorder="1" applyAlignment="1">
      <alignment horizontal="center" vertical="center" wrapText="1"/>
    </xf>
    <xf numFmtId="172" fontId="53" fillId="45" borderId="158" xfId="61" applyNumberFormat="1" applyFont="1" applyFill="1" applyBorder="1" applyAlignment="1">
      <alignment horizontal="center" vertical="center" wrapText="1"/>
    </xf>
    <xf numFmtId="171" fontId="51" fillId="60" borderId="159" xfId="61" applyNumberFormat="1" applyFont="1" applyFill="1" applyBorder="1" applyAlignment="1">
      <alignment horizontal="center" vertical="center" wrapText="1"/>
    </xf>
    <xf numFmtId="171" fontId="51" fillId="38" borderId="159" xfId="61" applyNumberFormat="1" applyFont="1" applyFill="1" applyBorder="1" applyAlignment="1">
      <alignment horizontal="center" vertical="center" wrapText="1"/>
    </xf>
    <xf numFmtId="171" fontId="51" fillId="48" borderId="159" xfId="61" applyNumberFormat="1" applyFont="1" applyFill="1" applyBorder="1" applyAlignment="1">
      <alignment horizontal="center" vertical="center" wrapText="1"/>
    </xf>
    <xf numFmtId="171" fontId="51" fillId="0" borderId="159" xfId="61" applyNumberFormat="1" applyFont="1" applyFill="1" applyBorder="1" applyAlignment="1">
      <alignment horizontal="center" vertical="center" wrapText="1"/>
    </xf>
    <xf numFmtId="171" fontId="51" fillId="56" borderId="159" xfId="61" applyNumberFormat="1" applyFont="1" applyFill="1" applyBorder="1" applyAlignment="1">
      <alignment horizontal="center" vertical="center" wrapText="1"/>
    </xf>
    <xf numFmtId="171" fontId="51" fillId="45" borderId="159" xfId="61" applyNumberFormat="1" applyFont="1" applyFill="1" applyBorder="1" applyAlignment="1">
      <alignment horizontal="center" vertical="center" wrapText="1"/>
    </xf>
    <xf numFmtId="171" fontId="51" fillId="40" borderId="159" xfId="61" applyNumberFormat="1" applyFont="1" applyFill="1" applyBorder="1" applyAlignment="1">
      <alignment horizontal="center" vertical="center" wrapText="1"/>
    </xf>
    <xf numFmtId="165" fontId="53" fillId="49" borderId="34" xfId="61" applyFont="1" applyFill="1" applyBorder="1" applyAlignment="1">
      <alignment horizontal="center" vertical="center" wrapText="1"/>
    </xf>
    <xf numFmtId="165" fontId="51" fillId="49" borderId="38" xfId="61" applyFont="1" applyFill="1" applyBorder="1" applyAlignment="1">
      <alignment horizontal="center" vertical="center"/>
    </xf>
    <xf numFmtId="171" fontId="51" fillId="49" borderId="159" xfId="61" applyNumberFormat="1" applyFont="1" applyFill="1" applyBorder="1" applyAlignment="1">
      <alignment horizontal="center" vertical="center" wrapText="1"/>
    </xf>
    <xf numFmtId="171" fontId="22" fillId="49" borderId="90" xfId="61" applyNumberFormat="1" applyFont="1" applyFill="1" applyBorder="1" applyAlignment="1">
      <alignment horizontal="center" vertical="center" wrapText="1"/>
    </xf>
    <xf numFmtId="171" fontId="22" fillId="49" borderId="46" xfId="61" applyNumberFormat="1" applyFont="1" applyFill="1" applyBorder="1" applyAlignment="1">
      <alignment horizontal="center" vertical="center" wrapText="1"/>
    </xf>
    <xf numFmtId="171" fontId="22" fillId="49" borderId="92" xfId="61" applyNumberFormat="1" applyFont="1" applyFill="1" applyBorder="1" applyAlignment="1">
      <alignment horizontal="center" vertical="center" wrapText="1"/>
    </xf>
    <xf numFmtId="172" fontId="53" fillId="45" borderId="60" xfId="61" applyNumberFormat="1" applyFont="1" applyFill="1" applyBorder="1" applyAlignment="1">
      <alignment horizontal="center" vertical="center" wrapText="1"/>
    </xf>
    <xf numFmtId="165" fontId="25" fillId="45" borderId="105" xfId="21" applyFont="1" applyFill="1" applyBorder="1" applyAlignment="1">
      <alignment horizontal="center" vertical="center" wrapText="1"/>
    </xf>
    <xf numFmtId="165" fontId="51" fillId="60" borderId="70" xfId="61" applyFont="1" applyFill="1" applyBorder="1" applyAlignment="1">
      <alignment horizontal="center" vertical="center"/>
    </xf>
    <xf numFmtId="165" fontId="51" fillId="60" borderId="38" xfId="61" applyFont="1" applyFill="1" applyBorder="1" applyAlignment="1">
      <alignment horizontal="center" vertical="center"/>
    </xf>
    <xf numFmtId="171" fontId="51" fillId="60" borderId="73" xfId="61" applyNumberFormat="1" applyFont="1" applyFill="1" applyBorder="1" applyAlignment="1">
      <alignment horizontal="center" vertical="center" wrapText="1"/>
    </xf>
    <xf numFmtId="171" fontId="51" fillId="60" borderId="74" xfId="61" applyNumberFormat="1" applyFont="1" applyFill="1" applyBorder="1" applyAlignment="1">
      <alignment horizontal="center" vertical="center" wrapText="1"/>
    </xf>
    <xf numFmtId="171" fontId="51" fillId="60" borderId="75" xfId="61" applyNumberFormat="1" applyFont="1" applyFill="1" applyBorder="1" applyAlignment="1">
      <alignment horizontal="center" vertical="center" wrapText="1"/>
    </xf>
    <xf numFmtId="171" fontId="22" fillId="60" borderId="106" xfId="61" applyNumberFormat="1" applyFont="1" applyFill="1" applyBorder="1" applyAlignment="1">
      <alignment horizontal="center" vertical="center" wrapText="1"/>
    </xf>
    <xf numFmtId="165" fontId="51" fillId="61" borderId="65" xfId="61" applyFont="1" applyFill="1" applyBorder="1" applyAlignment="1">
      <alignment horizontal="center" vertical="center"/>
    </xf>
    <xf numFmtId="165" fontId="51" fillId="61" borderId="30" xfId="61" applyFont="1" applyFill="1" applyBorder="1" applyAlignment="1">
      <alignment horizontal="center" vertical="center"/>
    </xf>
    <xf numFmtId="171" fontId="51" fillId="56" borderId="31" xfId="61" applyNumberFormat="1" applyFont="1" applyFill="1" applyBorder="1" applyAlignment="1">
      <alignment horizontal="center" vertical="center" wrapText="1"/>
    </xf>
    <xf numFmtId="171" fontId="22" fillId="56" borderId="106" xfId="61" applyNumberFormat="1" applyFont="1" applyFill="1" applyBorder="1" applyAlignment="1">
      <alignment horizontal="center" vertical="center" wrapText="1"/>
    </xf>
    <xf numFmtId="171" fontId="51" fillId="45" borderId="60" xfId="61" applyNumberFormat="1" applyFont="1" applyFill="1" applyBorder="1" applyAlignment="1">
      <alignment horizontal="center" vertical="center" wrapText="1"/>
    </xf>
    <xf numFmtId="165" fontId="51" fillId="49" borderId="57" xfId="61" applyFont="1" applyFill="1" applyBorder="1" applyAlignment="1">
      <alignment horizontal="center" vertical="center"/>
    </xf>
    <xf numFmtId="171" fontId="51" fillId="49" borderId="34" xfId="61" applyNumberFormat="1" applyFont="1" applyFill="1" applyBorder="1" applyAlignment="1">
      <alignment horizontal="center" vertical="center" wrapText="1"/>
    </xf>
    <xf numFmtId="171" fontId="22" fillId="49" borderId="107" xfId="61" applyNumberFormat="1" applyFont="1" applyFill="1" applyBorder="1" applyAlignment="1">
      <alignment horizontal="center" vertical="center" wrapText="1"/>
    </xf>
    <xf numFmtId="171" fontId="51" fillId="40" borderId="59" xfId="61" applyNumberFormat="1" applyFont="1" applyFill="1" applyBorder="1" applyAlignment="1">
      <alignment horizontal="center" vertical="center" wrapText="1"/>
    </xf>
    <xf numFmtId="172" fontId="59" fillId="45" borderId="60" xfId="61" applyNumberFormat="1" applyFont="1" applyFill="1" applyBorder="1" applyAlignment="1">
      <alignment horizontal="center" vertical="center" wrapText="1"/>
    </xf>
    <xf numFmtId="165" fontId="25" fillId="45" borderId="60" xfId="21" applyFont="1" applyFill="1" applyBorder="1" applyAlignment="1">
      <alignment horizontal="center" vertical="center" wrapText="1"/>
    </xf>
    <xf numFmtId="165" fontId="51" fillId="61" borderId="61" xfId="61" applyFont="1" applyFill="1" applyBorder="1" applyAlignment="1">
      <alignment horizontal="center" vertical="center"/>
    </xf>
    <xf numFmtId="171" fontId="25" fillId="61" borderId="30" xfId="61" applyNumberFormat="1" applyFont="1" applyFill="1" applyBorder="1" applyAlignment="1">
      <alignment horizontal="center" vertical="center" wrapText="1"/>
    </xf>
    <xf numFmtId="171" fontId="25" fillId="61" borderId="34" xfId="61" applyNumberFormat="1" applyFont="1" applyFill="1" applyBorder="1" applyAlignment="1">
      <alignment horizontal="center" vertical="center" wrapText="1"/>
    </xf>
    <xf numFmtId="165" fontId="51" fillId="45" borderId="31" xfId="61" applyFont="1" applyFill="1" applyBorder="1" applyAlignment="1">
      <alignment horizontal="center" vertical="center"/>
    </xf>
    <xf numFmtId="171" fontId="54" fillId="45" borderId="65" xfId="61" applyNumberFormat="1" applyFont="1" applyFill="1" applyBorder="1" applyAlignment="1">
      <alignment horizontal="center" vertical="center" wrapText="1"/>
    </xf>
    <xf numFmtId="171" fontId="54" fillId="45" borderId="30" xfId="61" applyNumberFormat="1" applyFont="1" applyFill="1" applyBorder="1" applyAlignment="1">
      <alignment horizontal="center" vertical="center" wrapText="1"/>
    </xf>
    <xf numFmtId="171" fontId="54" fillId="45" borderId="31" xfId="61" applyNumberFormat="1" applyFont="1" applyFill="1" applyBorder="1" applyAlignment="1">
      <alignment horizontal="center" vertical="center" wrapText="1"/>
    </xf>
    <xf numFmtId="171" fontId="22" fillId="45" borderId="76" xfId="61" applyNumberFormat="1" applyFont="1" applyFill="1" applyBorder="1" applyAlignment="1">
      <alignment horizontal="center" vertical="center" wrapText="1"/>
    </xf>
    <xf numFmtId="171" fontId="22" fillId="45" borderId="15" xfId="61" applyNumberFormat="1" applyFont="1" applyFill="1" applyBorder="1" applyAlignment="1">
      <alignment horizontal="center" vertical="center" wrapText="1"/>
    </xf>
    <xf numFmtId="171" fontId="52" fillId="60" borderId="16" xfId="61" applyNumberFormat="1" applyFont="1" applyFill="1" applyBorder="1" applyAlignment="1">
      <alignment horizontal="center" vertical="center" wrapText="1"/>
    </xf>
    <xf numFmtId="171" fontId="52" fillId="60" borderId="20" xfId="61" applyNumberFormat="1" applyFont="1" applyFill="1" applyBorder="1" applyAlignment="1">
      <alignment horizontal="center" vertical="center" wrapText="1"/>
    </xf>
    <xf numFmtId="171" fontId="54" fillId="62" borderId="30" xfId="61" applyNumberFormat="1" applyFont="1" applyFill="1" applyBorder="1" applyAlignment="1">
      <alignment horizontal="center" vertical="center" wrapText="1"/>
    </xf>
    <xf numFmtId="171" fontId="22" fillId="62" borderId="15" xfId="61" applyNumberFormat="1" applyFont="1" applyFill="1" applyBorder="1" applyAlignment="1">
      <alignment horizontal="center" vertical="center" wrapText="1"/>
    </xf>
    <xf numFmtId="171" fontId="54" fillId="62" borderId="61" xfId="61" applyNumberFormat="1" applyFont="1" applyFill="1" applyBorder="1" applyAlignment="1">
      <alignment horizontal="center" vertical="center" wrapText="1"/>
    </xf>
    <xf numFmtId="171" fontId="22" fillId="62" borderId="77" xfId="61" applyNumberFormat="1" applyFont="1" applyFill="1" applyBorder="1" applyAlignment="1">
      <alignment horizontal="center" vertical="center" wrapText="1"/>
    </xf>
    <xf numFmtId="165" fontId="51" fillId="55" borderId="31" xfId="61" applyFont="1" applyFill="1" applyBorder="1" applyAlignment="1">
      <alignment horizontal="center" vertical="center"/>
    </xf>
    <xf numFmtId="171" fontId="54" fillId="55" borderId="31" xfId="61" applyNumberFormat="1" applyFont="1" applyFill="1" applyBorder="1" applyAlignment="1">
      <alignment horizontal="center" vertical="center" wrapText="1"/>
    </xf>
    <xf numFmtId="171" fontId="22" fillId="55" borderId="17" xfId="61" applyNumberFormat="1" applyFont="1" applyFill="1" applyBorder="1" applyAlignment="1">
      <alignment horizontal="center" vertical="center" wrapText="1"/>
    </xf>
    <xf numFmtId="171" fontId="54" fillId="45" borderId="61" xfId="61" applyNumberFormat="1" applyFont="1" applyFill="1" applyBorder="1" applyAlignment="1">
      <alignment horizontal="center" vertical="center" wrapText="1"/>
    </xf>
    <xf numFmtId="171" fontId="54" fillId="60" borderId="61" xfId="61" applyNumberFormat="1" applyFont="1" applyFill="1" applyBorder="1" applyAlignment="1">
      <alignment horizontal="center" vertical="center" wrapText="1"/>
    </xf>
    <xf numFmtId="171" fontId="22" fillId="61" borderId="76" xfId="61" applyNumberFormat="1" applyFont="1" applyFill="1" applyBorder="1" applyAlignment="1">
      <alignment horizontal="center" vertical="center" wrapText="1"/>
    </xf>
    <xf numFmtId="172" fontId="53" fillId="38" borderId="70" xfId="61" applyNumberFormat="1" applyFont="1" applyFill="1" applyBorder="1" applyAlignment="1">
      <alignment horizontal="center" vertical="center" wrapText="1"/>
    </xf>
    <xf numFmtId="165" fontId="25" fillId="38" borderId="97" xfId="21" applyFont="1" applyFill="1" applyBorder="1" applyAlignment="1">
      <alignment horizontal="left" vertical="center" wrapText="1"/>
    </xf>
    <xf numFmtId="172" fontId="53" fillId="38" borderId="58" xfId="61" applyNumberFormat="1" applyFont="1" applyFill="1" applyBorder="1" applyAlignment="1">
      <alignment horizontal="center" vertical="center" wrapText="1"/>
    </xf>
    <xf numFmtId="165" fontId="25" fillId="38" borderId="58" xfId="21" applyFont="1" applyFill="1" applyBorder="1" applyAlignment="1">
      <alignment horizontal="left" vertical="center" wrapText="1"/>
    </xf>
    <xf numFmtId="165" fontId="51" fillId="45" borderId="76" xfId="61" applyFont="1" applyFill="1" applyBorder="1" applyAlignment="1">
      <alignment horizontal="center" vertical="center"/>
    </xf>
    <xf numFmtId="165" fontId="51" fillId="45" borderId="15" xfId="61" applyFont="1" applyFill="1" applyBorder="1" applyAlignment="1">
      <alignment horizontal="center" vertical="center"/>
    </xf>
    <xf numFmtId="165" fontId="51" fillId="45" borderId="17" xfId="61" applyFont="1" applyFill="1" applyBorder="1" applyAlignment="1">
      <alignment horizontal="center" vertical="center"/>
    </xf>
    <xf numFmtId="171" fontId="54" fillId="45" borderId="83" xfId="61" applyNumberFormat="1" applyFont="1" applyFill="1" applyBorder="1" applyAlignment="1">
      <alignment horizontal="center" vertical="center" wrapText="1"/>
    </xf>
    <xf numFmtId="171" fontId="54" fillId="45" borderId="81" xfId="61" applyNumberFormat="1" applyFont="1" applyFill="1" applyBorder="1" applyAlignment="1">
      <alignment horizontal="center" vertical="center" wrapText="1"/>
    </xf>
    <xf numFmtId="171" fontId="54" fillId="45" borderId="67" xfId="61" applyNumberFormat="1" applyFont="1" applyFill="1" applyBorder="1" applyAlignment="1">
      <alignment horizontal="center" vertical="center" wrapText="1"/>
    </xf>
    <xf numFmtId="165" fontId="51" fillId="60" borderId="76" xfId="61" applyFont="1" applyFill="1" applyBorder="1" applyAlignment="1">
      <alignment horizontal="center" vertical="center"/>
    </xf>
    <xf numFmtId="165" fontId="51" fillId="60" borderId="15" xfId="61" applyFont="1" applyFill="1" applyBorder="1" applyAlignment="1">
      <alignment horizontal="center" vertical="center"/>
    </xf>
    <xf numFmtId="171" fontId="54" fillId="60" borderId="81" xfId="61" applyNumberFormat="1" applyFont="1" applyFill="1" applyBorder="1" applyAlignment="1">
      <alignment horizontal="center" vertical="center" wrapText="1"/>
    </xf>
    <xf numFmtId="171" fontId="22" fillId="60" borderId="60" xfId="61" applyNumberFormat="1" applyFont="1" applyFill="1" applyBorder="1" applyAlignment="1">
      <alignment horizontal="center" vertical="center" wrapText="1"/>
    </xf>
    <xf numFmtId="165" fontId="51" fillId="62" borderId="15" xfId="61" applyFont="1" applyFill="1" applyBorder="1" applyAlignment="1">
      <alignment horizontal="center" vertical="center"/>
    </xf>
    <xf numFmtId="171" fontId="54" fillId="62" borderId="81" xfId="61" applyNumberFormat="1" applyFont="1" applyFill="1" applyBorder="1" applyAlignment="1">
      <alignment horizontal="center" vertical="center" wrapText="1"/>
    </xf>
    <xf numFmtId="171" fontId="22" fillId="62" borderId="60" xfId="61" applyNumberFormat="1" applyFont="1" applyFill="1" applyBorder="1" applyAlignment="1">
      <alignment horizontal="center" vertical="center" wrapText="1"/>
    </xf>
    <xf numFmtId="165" fontId="51" fillId="62" borderId="17" xfId="61" applyFont="1" applyFill="1" applyBorder="1" applyAlignment="1">
      <alignment horizontal="center" vertical="center"/>
    </xf>
    <xf numFmtId="171" fontId="54" fillId="62" borderId="67" xfId="61" applyNumberFormat="1" applyFont="1" applyFill="1" applyBorder="1" applyAlignment="1">
      <alignment horizontal="center" vertical="center" wrapText="1"/>
    </xf>
    <xf numFmtId="165" fontId="51" fillId="55" borderId="17" xfId="61" applyFont="1" applyFill="1" applyBorder="1" applyAlignment="1">
      <alignment horizontal="center" vertical="center"/>
    </xf>
    <xf numFmtId="171" fontId="21" fillId="55" borderId="67" xfId="61" applyNumberFormat="1" applyFont="1" applyFill="1" applyBorder="1" applyAlignment="1">
      <alignment horizontal="center" vertical="center" wrapText="1"/>
    </xf>
    <xf numFmtId="171" fontId="22" fillId="55" borderId="60" xfId="61" applyNumberFormat="1" applyFont="1" applyFill="1" applyBorder="1" applyAlignment="1">
      <alignment horizontal="center" vertical="center" wrapText="1"/>
    </xf>
    <xf numFmtId="165" fontId="51" fillId="61" borderId="76" xfId="61" applyFont="1" applyFill="1" applyBorder="1" applyAlignment="1">
      <alignment horizontal="center" vertical="center"/>
    </xf>
    <xf numFmtId="165" fontId="51" fillId="61" borderId="15" xfId="61" applyFont="1" applyFill="1" applyBorder="1" applyAlignment="1">
      <alignment horizontal="center" vertical="center"/>
    </xf>
    <xf numFmtId="165" fontId="51" fillId="61" borderId="77" xfId="61" applyFont="1" applyFill="1" applyBorder="1" applyAlignment="1">
      <alignment horizontal="center" vertical="center"/>
    </xf>
    <xf numFmtId="171" fontId="21" fillId="61" borderId="61" xfId="61" applyNumberFormat="1" applyFont="1" applyFill="1" applyBorder="1" applyAlignment="1">
      <alignment horizontal="center" vertical="center" wrapText="1"/>
    </xf>
    <xf numFmtId="171" fontId="22" fillId="61" borderId="59" xfId="61" applyNumberFormat="1" applyFont="1" applyFill="1" applyBorder="1" applyAlignment="1">
      <alignment horizontal="center" vertical="center" wrapText="1"/>
    </xf>
    <xf numFmtId="172" fontId="53" fillId="38" borderId="79" xfId="61" applyNumberFormat="1" applyFont="1" applyFill="1" applyBorder="1" applyAlignment="1">
      <alignment horizontal="center" vertical="center" wrapText="1"/>
    </xf>
    <xf numFmtId="165" fontId="51" fillId="45" borderId="78" xfId="61" applyFont="1" applyFill="1" applyBorder="1" applyAlignment="1">
      <alignment horizontal="center" vertical="center"/>
    </xf>
    <xf numFmtId="165" fontId="51" fillId="45" borderId="77" xfId="61" applyFont="1" applyFill="1" applyBorder="1" applyAlignment="1">
      <alignment horizontal="center" vertical="center"/>
    </xf>
    <xf numFmtId="171" fontId="54" fillId="45" borderId="80" xfId="61" applyNumberFormat="1" applyFont="1" applyFill="1" applyBorder="1" applyAlignment="1">
      <alignment horizontal="center" vertical="center" wrapText="1"/>
    </xf>
    <xf numFmtId="165" fontId="53" fillId="60" borderId="14" xfId="61" applyFont="1" applyFill="1" applyBorder="1" applyAlignment="1">
      <alignment horizontal="center" vertical="center" wrapText="1"/>
    </xf>
    <xf numFmtId="165" fontId="53" fillId="60" borderId="54" xfId="61" applyFont="1" applyFill="1" applyBorder="1" applyAlignment="1">
      <alignment horizontal="center" vertical="center" wrapText="1"/>
    </xf>
    <xf numFmtId="171" fontId="22" fillId="60" borderId="81" xfId="61" applyNumberFormat="1" applyFont="1" applyFill="1" applyBorder="1" applyAlignment="1">
      <alignment horizontal="center" vertical="center" wrapText="1"/>
    </xf>
    <xf numFmtId="165" fontId="51" fillId="62" borderId="70" xfId="61" applyFont="1" applyFill="1" applyBorder="1" applyAlignment="1">
      <alignment horizontal="center" vertical="center"/>
    </xf>
    <xf numFmtId="165" fontId="51" fillId="62" borderId="38" xfId="61" applyFont="1" applyFill="1" applyBorder="1" applyAlignment="1">
      <alignment horizontal="center" vertical="center"/>
    </xf>
    <xf numFmtId="171" fontId="54" fillId="62" borderId="82" xfId="61" applyNumberFormat="1" applyFont="1" applyFill="1" applyBorder="1" applyAlignment="1">
      <alignment horizontal="center" vertical="center" wrapText="1"/>
    </xf>
    <xf numFmtId="171" fontId="54" fillId="55" borderId="82" xfId="61" applyNumberFormat="1" applyFont="1" applyFill="1" applyBorder="1" applyAlignment="1">
      <alignment horizontal="center" vertical="center" wrapText="1"/>
    </xf>
    <xf numFmtId="171" fontId="21" fillId="61" borderId="83" xfId="61" applyNumberFormat="1" applyFont="1" applyFill="1" applyBorder="1" applyAlignment="1">
      <alignment horizontal="center" vertical="center" wrapText="1"/>
    </xf>
    <xf numFmtId="171" fontId="21" fillId="61" borderId="81" xfId="61" applyNumberFormat="1" applyFont="1" applyFill="1" applyBorder="1" applyAlignment="1">
      <alignment horizontal="center" vertical="center" wrapText="1"/>
    </xf>
    <xf numFmtId="171" fontId="21" fillId="61" borderId="67" xfId="61" applyNumberFormat="1" applyFont="1" applyFill="1" applyBorder="1" applyAlignment="1">
      <alignment horizontal="center" vertical="center" wrapText="1"/>
    </xf>
    <xf numFmtId="171" fontId="22" fillId="43" borderId="118" xfId="61" applyNumberFormat="1" applyFont="1" applyFill="1" applyBorder="1" applyAlignment="1">
      <alignment horizontal="center" vertical="center" wrapText="1"/>
    </xf>
    <xf numFmtId="171" fontId="22" fillId="43" borderId="113" xfId="61" applyNumberFormat="1" applyFont="1" applyFill="1" applyBorder="1" applyAlignment="1">
      <alignment horizontal="center" vertical="center" wrapText="1"/>
    </xf>
    <xf numFmtId="171" fontId="54" fillId="0" borderId="162" xfId="61" applyNumberFormat="1" applyFont="1" applyFill="1" applyBorder="1" applyAlignment="1">
      <alignment horizontal="center" vertical="center" wrapText="1"/>
    </xf>
    <xf numFmtId="165" fontId="40" fillId="0" borderId="0" xfId="61" applyFont="1" applyFill="1" applyBorder="1"/>
    <xf numFmtId="172" fontId="53" fillId="38" borderId="161" xfId="61" applyNumberFormat="1" applyFont="1" applyFill="1" applyBorder="1" applyAlignment="1">
      <alignment horizontal="center" vertical="center" wrapText="1"/>
    </xf>
    <xf numFmtId="165" fontId="25" fillId="38" borderId="110" xfId="21" applyFont="1" applyFill="1" applyBorder="1" applyAlignment="1">
      <alignment horizontal="left" vertical="center" wrapText="1"/>
    </xf>
    <xf numFmtId="165" fontId="25" fillId="38" borderId="98" xfId="21" applyFont="1" applyFill="1" applyBorder="1" applyAlignment="1">
      <alignment horizontal="left" vertical="center" wrapText="1"/>
    </xf>
    <xf numFmtId="171" fontId="54" fillId="45" borderId="162" xfId="61" applyNumberFormat="1" applyFont="1" applyFill="1" applyBorder="1" applyAlignment="1">
      <alignment horizontal="center" vertical="center" wrapText="1"/>
    </xf>
    <xf numFmtId="171" fontId="22" fillId="45" borderId="118" xfId="61" applyNumberFormat="1" applyFont="1" applyFill="1" applyBorder="1" applyAlignment="1">
      <alignment horizontal="center" vertical="center" wrapText="1"/>
    </xf>
    <xf numFmtId="171" fontId="22" fillId="45" borderId="14" xfId="61" applyNumberFormat="1" applyFont="1" applyFill="1" applyBorder="1" applyAlignment="1">
      <alignment horizontal="center" vertical="center" wrapText="1"/>
    </xf>
    <xf numFmtId="165" fontId="51" fillId="60" borderId="77" xfId="61" applyFont="1" applyFill="1" applyBorder="1" applyAlignment="1">
      <alignment horizontal="center" vertical="center"/>
    </xf>
    <xf numFmtId="171" fontId="54" fillId="60" borderId="162" xfId="61" applyNumberFormat="1" applyFont="1" applyFill="1" applyBorder="1" applyAlignment="1">
      <alignment horizontal="center" vertical="center" wrapText="1"/>
    </xf>
    <xf numFmtId="171" fontId="22" fillId="60" borderId="118" xfId="61" applyNumberFormat="1" applyFont="1" applyFill="1" applyBorder="1" applyAlignment="1">
      <alignment horizontal="center" vertical="center" wrapText="1"/>
    </xf>
    <xf numFmtId="171" fontId="22" fillId="60" borderId="113" xfId="61" applyNumberFormat="1" applyFont="1" applyFill="1" applyBorder="1" applyAlignment="1">
      <alignment horizontal="center" vertical="center" wrapText="1"/>
    </xf>
    <xf numFmtId="171" fontId="22" fillId="60" borderId="116" xfId="61" applyNumberFormat="1" applyFont="1" applyFill="1" applyBorder="1" applyAlignment="1">
      <alignment horizontal="center" vertical="center" wrapText="1"/>
    </xf>
    <xf numFmtId="171" fontId="22" fillId="60" borderId="95" xfId="61" applyNumberFormat="1" applyFont="1" applyFill="1" applyBorder="1" applyAlignment="1">
      <alignment horizontal="center" vertical="center" wrapText="1"/>
    </xf>
    <xf numFmtId="165" fontId="51" fillId="62" borderId="78" xfId="61" applyFont="1" applyFill="1" applyBorder="1" applyAlignment="1">
      <alignment horizontal="center" vertical="center"/>
    </xf>
    <xf numFmtId="171" fontId="54" fillId="62" borderId="162" xfId="61" applyNumberFormat="1" applyFont="1" applyFill="1" applyBorder="1" applyAlignment="1">
      <alignment horizontal="center" vertical="center" wrapText="1"/>
    </xf>
    <xf numFmtId="171" fontId="22" fillId="62" borderId="116" xfId="61" applyNumberFormat="1" applyFont="1" applyFill="1" applyBorder="1" applyAlignment="1">
      <alignment horizontal="center" vertical="center" wrapText="1"/>
    </xf>
    <xf numFmtId="171" fontId="22" fillId="62" borderId="95" xfId="61" applyNumberFormat="1" applyFont="1" applyFill="1" applyBorder="1" applyAlignment="1">
      <alignment horizontal="center" vertical="center" wrapText="1"/>
    </xf>
    <xf numFmtId="165" fontId="51" fillId="62" borderId="77" xfId="61" applyFont="1" applyFill="1" applyBorder="1" applyAlignment="1">
      <alignment horizontal="center" vertical="center"/>
    </xf>
    <xf numFmtId="171" fontId="54" fillId="55" borderId="162" xfId="61" applyNumberFormat="1" applyFont="1" applyFill="1" applyBorder="1" applyAlignment="1">
      <alignment horizontal="center" vertical="center" wrapText="1"/>
    </xf>
    <xf numFmtId="171" fontId="22" fillId="55" borderId="116" xfId="61" applyNumberFormat="1" applyFont="1" applyFill="1" applyBorder="1" applyAlignment="1">
      <alignment horizontal="center" vertical="center" wrapText="1"/>
    </xf>
    <xf numFmtId="171" fontId="22" fillId="55" borderId="95" xfId="61" applyNumberFormat="1" applyFont="1" applyFill="1" applyBorder="1" applyAlignment="1">
      <alignment horizontal="center" vertical="center" wrapText="1"/>
    </xf>
    <xf numFmtId="171" fontId="54" fillId="61" borderId="162" xfId="61" applyNumberFormat="1" applyFont="1" applyFill="1" applyBorder="1" applyAlignment="1">
      <alignment horizontal="center" vertical="center" wrapText="1"/>
    </xf>
    <xf numFmtId="171" fontId="54" fillId="61" borderId="159" xfId="61" applyNumberFormat="1" applyFont="1" applyFill="1" applyBorder="1" applyAlignment="1">
      <alignment horizontal="center" vertical="center" wrapText="1"/>
    </xf>
    <xf numFmtId="171" fontId="22" fillId="61" borderId="118" xfId="61" applyNumberFormat="1" applyFont="1" applyFill="1" applyBorder="1" applyAlignment="1">
      <alignment horizontal="center" vertical="center" wrapText="1"/>
    </xf>
    <xf numFmtId="171" fontId="22" fillId="61" borderId="113" xfId="61" applyNumberFormat="1" applyFont="1" applyFill="1" applyBorder="1" applyAlignment="1">
      <alignment horizontal="center" vertical="center" wrapText="1"/>
    </xf>
    <xf numFmtId="171" fontId="22" fillId="61" borderId="160" xfId="61" applyNumberFormat="1" applyFont="1" applyFill="1" applyBorder="1" applyAlignment="1">
      <alignment horizontal="center" vertical="center" wrapText="1"/>
    </xf>
    <xf numFmtId="171" fontId="22" fillId="61" borderId="99" xfId="61" applyNumberFormat="1" applyFont="1" applyFill="1" applyBorder="1" applyAlignment="1">
      <alignment horizontal="center" vertical="center" wrapText="1"/>
    </xf>
    <xf numFmtId="165" fontId="25" fillId="38" borderId="30" xfId="21" applyFont="1" applyFill="1" applyBorder="1" applyAlignment="1">
      <alignment horizontal="left" vertical="center" wrapText="1"/>
    </xf>
    <xf numFmtId="165" fontId="51" fillId="62" borderId="31" xfId="61" applyFont="1" applyFill="1" applyBorder="1" applyAlignment="1">
      <alignment horizontal="center" vertical="center"/>
    </xf>
    <xf numFmtId="171" fontId="54" fillId="55" borderId="59" xfId="61" applyNumberFormat="1" applyFont="1" applyFill="1" applyBorder="1" applyAlignment="1">
      <alignment horizontal="center" vertical="center" wrapText="1"/>
    </xf>
    <xf numFmtId="171" fontId="25" fillId="55" borderId="61" xfId="61" applyNumberFormat="1" applyFont="1" applyFill="1" applyBorder="1" applyAlignment="1">
      <alignment horizontal="center" vertical="center" wrapText="1"/>
    </xf>
    <xf numFmtId="171" fontId="54" fillId="61" borderId="58" xfId="61" applyNumberFormat="1" applyFont="1" applyFill="1" applyBorder="1" applyAlignment="1">
      <alignment horizontal="center" vertical="center" wrapText="1"/>
    </xf>
    <xf numFmtId="171" fontId="54" fillId="61" borderId="59" xfId="61" applyNumberFormat="1" applyFont="1" applyFill="1" applyBorder="1" applyAlignment="1">
      <alignment horizontal="center" vertical="center" wrapText="1"/>
    </xf>
    <xf numFmtId="171" fontId="25" fillId="61" borderId="46" xfId="61" applyNumberFormat="1" applyFont="1" applyFill="1" applyBorder="1" applyAlignment="1">
      <alignment horizontal="center" vertical="center" wrapText="1"/>
    </xf>
    <xf numFmtId="171" fontId="25" fillId="61" borderId="10" xfId="61" applyNumberFormat="1" applyFont="1" applyFill="1" applyBorder="1" applyAlignment="1">
      <alignment horizontal="center" vertical="center" wrapText="1"/>
    </xf>
    <xf numFmtId="171" fontId="25" fillId="61" borderId="62" xfId="61" applyNumberFormat="1" applyFont="1" applyFill="1" applyBorder="1" applyAlignment="1">
      <alignment horizontal="center" vertical="center" wrapText="1"/>
    </xf>
    <xf numFmtId="165" fontId="25" fillId="43" borderId="14" xfId="21" applyFont="1" applyFill="1" applyBorder="1" applyAlignment="1">
      <alignment horizontal="left" vertical="center" wrapText="1"/>
    </xf>
    <xf numFmtId="171" fontId="57" fillId="38" borderId="37" xfId="61" applyNumberFormat="1" applyFont="1" applyFill="1" applyBorder="1" applyAlignment="1">
      <alignment horizontal="center" vertical="center" wrapText="1"/>
    </xf>
    <xf numFmtId="171" fontId="57" fillId="38" borderId="14" xfId="61" applyNumberFormat="1" applyFont="1" applyFill="1" applyBorder="1" applyAlignment="1">
      <alignment horizontal="center" vertical="center" wrapText="1"/>
    </xf>
    <xf numFmtId="171" fontId="57" fillId="38" borderId="113" xfId="61" applyNumberFormat="1" applyFont="1" applyFill="1" applyBorder="1" applyAlignment="1">
      <alignment horizontal="center" vertical="center" wrapText="1"/>
    </xf>
    <xf numFmtId="171" fontId="57" fillId="42" borderId="37" xfId="61" applyNumberFormat="1" applyFont="1" applyFill="1" applyBorder="1" applyAlignment="1">
      <alignment horizontal="center" vertical="center" wrapText="1"/>
    </xf>
    <xf numFmtId="171" fontId="57" fillId="42" borderId="14" xfId="61" applyNumberFormat="1" applyFont="1" applyFill="1" applyBorder="1" applyAlignment="1">
      <alignment horizontal="center" vertical="center" wrapText="1"/>
    </xf>
    <xf numFmtId="171" fontId="57" fillId="0" borderId="14" xfId="61" applyNumberFormat="1" applyFont="1" applyFill="1" applyBorder="1" applyAlignment="1">
      <alignment horizontal="center" vertical="center" wrapText="1"/>
    </xf>
    <xf numFmtId="171" fontId="57" fillId="42" borderId="113" xfId="61" applyNumberFormat="1" applyFont="1" applyFill="1" applyBorder="1" applyAlignment="1">
      <alignment horizontal="center" vertical="center" wrapText="1"/>
    </xf>
    <xf numFmtId="171" fontId="57" fillId="0" borderId="37" xfId="61" applyNumberFormat="1" applyFont="1" applyFill="1" applyBorder="1" applyAlignment="1">
      <alignment horizontal="center" vertical="center" wrapText="1"/>
    </xf>
    <xf numFmtId="171" fontId="57" fillId="39" borderId="113" xfId="61" applyNumberFormat="1" applyFont="1" applyFill="1" applyBorder="1" applyAlignment="1">
      <alignment horizontal="center" vertical="center" wrapText="1"/>
    </xf>
    <xf numFmtId="171" fontId="57" fillId="41" borderId="14" xfId="61" applyNumberFormat="1" applyFont="1" applyFill="1" applyBorder="1" applyAlignment="1">
      <alignment horizontal="center" vertical="center" wrapText="1"/>
    </xf>
    <xf numFmtId="171" fontId="57" fillId="41" borderId="113" xfId="61" applyNumberFormat="1" applyFont="1" applyFill="1" applyBorder="1" applyAlignment="1">
      <alignment horizontal="center" vertical="center" wrapText="1"/>
    </xf>
    <xf numFmtId="165" fontId="25" fillId="38" borderId="65" xfId="21" applyFont="1" applyFill="1" applyBorder="1" applyAlignment="1">
      <alignment horizontal="left" vertical="center" wrapText="1"/>
    </xf>
    <xf numFmtId="165" fontId="25" fillId="38" borderId="71" xfId="21" applyFont="1" applyFill="1" applyBorder="1" applyAlignment="1">
      <alignment horizontal="left" vertical="center" wrapText="1"/>
    </xf>
    <xf numFmtId="171" fontId="25" fillId="0" borderId="163" xfId="61" applyNumberFormat="1" applyFont="1" applyFill="1" applyBorder="1" applyAlignment="1">
      <alignment horizontal="center" vertical="center" wrapText="1"/>
    </xf>
    <xf numFmtId="171" fontId="25" fillId="55" borderId="69" xfId="61" applyNumberFormat="1" applyFont="1" applyFill="1" applyBorder="1" applyAlignment="1">
      <alignment horizontal="center" vertical="center" wrapText="1"/>
    </xf>
    <xf numFmtId="171" fontId="25" fillId="61" borderId="93" xfId="61" applyNumberFormat="1" applyFont="1" applyFill="1" applyBorder="1" applyAlignment="1">
      <alignment horizontal="center" vertical="center" wrapText="1"/>
    </xf>
    <xf numFmtId="171" fontId="25" fillId="61" borderId="63" xfId="61" applyNumberFormat="1" applyFont="1" applyFill="1" applyBorder="1" applyAlignment="1">
      <alignment horizontal="center" vertical="center" wrapText="1"/>
    </xf>
    <xf numFmtId="171" fontId="25" fillId="61" borderId="64" xfId="61" applyNumberFormat="1" applyFont="1" applyFill="1" applyBorder="1" applyAlignment="1">
      <alignment horizontal="center" vertical="center" wrapText="1"/>
    </xf>
    <xf numFmtId="171" fontId="51" fillId="62" borderId="59" xfId="61" applyNumberFormat="1" applyFont="1" applyFill="1" applyBorder="1" applyAlignment="1">
      <alignment horizontal="center" vertical="center" wrapText="1"/>
    </xf>
    <xf numFmtId="171" fontId="51" fillId="60" borderId="59" xfId="61" applyNumberFormat="1" applyFont="1" applyFill="1" applyBorder="1" applyAlignment="1">
      <alignment horizontal="center" vertical="center" wrapText="1"/>
    </xf>
    <xf numFmtId="171" fontId="25" fillId="60" borderId="71" xfId="61" applyNumberFormat="1" applyFont="1" applyFill="1" applyBorder="1" applyAlignment="1">
      <alignment horizontal="center" vertical="center" wrapText="1"/>
    </xf>
    <xf numFmtId="165" fontId="51" fillId="55" borderId="61" xfId="61" applyFont="1" applyFill="1" applyBorder="1" applyAlignment="1">
      <alignment horizontal="center" vertical="center"/>
    </xf>
    <xf numFmtId="171" fontId="51" fillId="55" borderId="59" xfId="61" applyNumberFormat="1" applyFont="1" applyFill="1" applyBorder="1" applyAlignment="1">
      <alignment horizontal="center" vertical="center" wrapText="1"/>
    </xf>
    <xf numFmtId="165" fontId="53" fillId="61" borderId="34" xfId="61" applyFont="1" applyFill="1" applyBorder="1" applyAlignment="1">
      <alignment horizontal="center" vertical="center" wrapText="1"/>
    </xf>
    <xf numFmtId="171" fontId="51" fillId="61" borderId="59" xfId="61" applyNumberFormat="1" applyFont="1" applyFill="1" applyBorder="1" applyAlignment="1">
      <alignment horizontal="center" vertical="center" wrapText="1"/>
    </xf>
    <xf numFmtId="171" fontId="25" fillId="60" borderId="65" xfId="61" applyNumberFormat="1" applyFont="1" applyFill="1" applyBorder="1" applyAlignment="1">
      <alignment horizontal="center" vertical="center" wrapText="1"/>
    </xf>
    <xf numFmtId="171" fontId="25" fillId="61" borderId="61" xfId="61" applyNumberFormat="1" applyFont="1" applyFill="1" applyBorder="1" applyAlignment="1">
      <alignment horizontal="center" vertical="center" wrapText="1"/>
    </xf>
    <xf numFmtId="172" fontId="55" fillId="38" borderId="60" xfId="61" applyNumberFormat="1" applyFont="1" applyFill="1" applyBorder="1" applyAlignment="1">
      <alignment horizontal="center" vertical="center" wrapText="1"/>
    </xf>
    <xf numFmtId="171" fontId="54" fillId="45" borderId="58" xfId="61" applyNumberFormat="1" applyFont="1" applyFill="1" applyBorder="1" applyAlignment="1">
      <alignment horizontal="center" vertical="center" wrapText="1"/>
    </xf>
    <xf numFmtId="171" fontId="22" fillId="45" borderId="86" xfId="61" applyNumberFormat="1" applyFont="1" applyFill="1" applyBorder="1" applyAlignment="1">
      <alignment horizontal="center" vertical="center" wrapText="1"/>
    </xf>
    <xf numFmtId="171" fontId="22" fillId="45" borderId="10" xfId="61" applyNumberFormat="1" applyFont="1" applyFill="1" applyBorder="1" applyAlignment="1">
      <alignment horizontal="center" vertical="center" wrapText="1"/>
    </xf>
    <xf numFmtId="171" fontId="22" fillId="45" borderId="62" xfId="61" applyNumberFormat="1" applyFont="1" applyFill="1" applyBorder="1" applyAlignment="1">
      <alignment horizontal="center" vertical="center" wrapText="1"/>
    </xf>
    <xf numFmtId="171" fontId="22" fillId="45" borderId="87" xfId="61" applyNumberFormat="1" applyFont="1" applyFill="1" applyBorder="1" applyAlignment="1">
      <alignment horizontal="center" vertical="center" wrapText="1"/>
    </xf>
    <xf numFmtId="171" fontId="22" fillId="45" borderId="88" xfId="61" applyNumberFormat="1" applyFont="1" applyFill="1" applyBorder="1" applyAlignment="1">
      <alignment horizontal="center" vertical="center" wrapText="1"/>
    </xf>
    <xf numFmtId="171" fontId="22" fillId="45" borderId="63" xfId="61" applyNumberFormat="1" applyFont="1" applyFill="1" applyBorder="1" applyAlignment="1">
      <alignment horizontal="center" vertical="center" wrapText="1"/>
    </xf>
    <xf numFmtId="171" fontId="22" fillId="45" borderId="64" xfId="61" applyNumberFormat="1" applyFont="1" applyFill="1" applyBorder="1" applyAlignment="1">
      <alignment horizontal="center" vertical="center" wrapText="1"/>
    </xf>
    <xf numFmtId="171" fontId="54" fillId="60" borderId="84" xfId="61" applyNumberFormat="1" applyFont="1" applyFill="1" applyBorder="1" applyAlignment="1">
      <alignment horizontal="center" vertical="center" wrapText="1"/>
    </xf>
    <xf numFmtId="171" fontId="54" fillId="60" borderId="32" xfId="61" applyNumberFormat="1" applyFont="1" applyFill="1" applyBorder="1" applyAlignment="1">
      <alignment horizontal="center" vertical="center" wrapText="1"/>
    </xf>
    <xf numFmtId="171" fontId="22" fillId="60" borderId="10" xfId="61" applyNumberFormat="1" applyFont="1" applyFill="1" applyBorder="1" applyAlignment="1">
      <alignment horizontal="center" vertical="center" wrapText="1"/>
    </xf>
    <xf numFmtId="171" fontId="22" fillId="60" borderId="63" xfId="61" applyNumberFormat="1" applyFont="1" applyFill="1" applyBorder="1" applyAlignment="1">
      <alignment horizontal="center" vertical="center" wrapText="1"/>
    </xf>
    <xf numFmtId="171" fontId="54" fillId="62" borderId="32" xfId="61" applyNumberFormat="1" applyFont="1" applyFill="1" applyBorder="1" applyAlignment="1">
      <alignment horizontal="center" vertical="center" wrapText="1"/>
    </xf>
    <xf numFmtId="171" fontId="22" fillId="62" borderId="10" xfId="61" applyNumberFormat="1" applyFont="1" applyFill="1" applyBorder="1" applyAlignment="1">
      <alignment horizontal="center" vertical="center" wrapText="1"/>
    </xf>
    <xf numFmtId="171" fontId="22" fillId="62" borderId="63" xfId="61" applyNumberFormat="1" applyFont="1" applyFill="1" applyBorder="1" applyAlignment="1">
      <alignment horizontal="center" vertical="center" wrapText="1"/>
    </xf>
    <xf numFmtId="171" fontId="54" fillId="62" borderId="85" xfId="61" applyNumberFormat="1" applyFont="1" applyFill="1" applyBorder="1" applyAlignment="1">
      <alignment horizontal="center" vertical="center" wrapText="1"/>
    </xf>
    <xf numFmtId="171" fontId="22" fillId="62" borderId="62" xfId="61" applyNumberFormat="1" applyFont="1" applyFill="1" applyBorder="1" applyAlignment="1">
      <alignment horizontal="center" vertical="center" wrapText="1"/>
    </xf>
    <xf numFmtId="171" fontId="22" fillId="62" borderId="64" xfId="61" applyNumberFormat="1" applyFont="1" applyFill="1" applyBorder="1" applyAlignment="1">
      <alignment horizontal="center" vertical="center" wrapText="1"/>
    </xf>
    <xf numFmtId="171" fontId="54" fillId="55" borderId="61" xfId="61" applyNumberFormat="1" applyFont="1" applyFill="1" applyBorder="1" applyAlignment="1">
      <alignment horizontal="center" vertical="center" wrapText="1"/>
    </xf>
    <xf numFmtId="171" fontId="22" fillId="55" borderId="62" xfId="61" applyNumberFormat="1" applyFont="1" applyFill="1" applyBorder="1" applyAlignment="1">
      <alignment horizontal="center" vertical="center" wrapText="1"/>
    </xf>
    <xf numFmtId="171" fontId="22" fillId="55" borderId="64" xfId="61" applyNumberFormat="1" applyFont="1" applyFill="1" applyBorder="1" applyAlignment="1">
      <alignment horizontal="center" vertical="center" wrapText="1"/>
    </xf>
    <xf numFmtId="171" fontId="22" fillId="61" borderId="87" xfId="61" applyNumberFormat="1" applyFont="1" applyFill="1" applyBorder="1" applyAlignment="1">
      <alignment horizontal="center" vertical="center" wrapText="1"/>
    </xf>
    <xf numFmtId="171" fontId="22" fillId="61" borderId="10" xfId="61" applyNumberFormat="1" applyFont="1" applyFill="1" applyBorder="1" applyAlignment="1">
      <alignment horizontal="center" vertical="center" wrapText="1"/>
    </xf>
    <xf numFmtId="171" fontId="22" fillId="61" borderId="62" xfId="61" applyNumberFormat="1" applyFont="1" applyFill="1" applyBorder="1" applyAlignment="1">
      <alignment horizontal="center" vertical="center" wrapText="1"/>
    </xf>
    <xf numFmtId="171" fontId="22" fillId="61" borderId="88" xfId="61" applyNumberFormat="1" applyFont="1" applyFill="1" applyBorder="1" applyAlignment="1">
      <alignment horizontal="center" vertical="center" wrapText="1"/>
    </xf>
    <xf numFmtId="171" fontId="22" fillId="61" borderId="63" xfId="61" applyNumberFormat="1" applyFont="1" applyFill="1" applyBorder="1" applyAlignment="1">
      <alignment horizontal="center" vertical="center" wrapText="1"/>
    </xf>
    <xf numFmtId="171" fontId="22" fillId="61" borderId="64" xfId="61" applyNumberFormat="1" applyFont="1" applyFill="1" applyBorder="1" applyAlignment="1">
      <alignment horizontal="center" vertical="center" wrapText="1"/>
    </xf>
    <xf numFmtId="165" fontId="51" fillId="55" borderId="30" xfId="61" applyFont="1" applyFill="1" applyBorder="1" applyAlignment="1">
      <alignment horizontal="center" vertical="center"/>
    </xf>
    <xf numFmtId="172" fontId="56" fillId="38" borderId="60" xfId="61" applyNumberFormat="1" applyFont="1" applyFill="1" applyBorder="1" applyAlignment="1">
      <alignment horizontal="center" vertical="center" wrapText="1"/>
    </xf>
    <xf numFmtId="171" fontId="54" fillId="45" borderId="84" xfId="61" applyNumberFormat="1" applyFont="1" applyFill="1" applyBorder="1" applyAlignment="1">
      <alignment horizontal="center" vertical="center" wrapText="1"/>
    </xf>
    <xf numFmtId="171" fontId="51" fillId="45" borderId="33" xfId="61" applyNumberFormat="1" applyFont="1" applyFill="1" applyBorder="1" applyAlignment="1">
      <alignment horizontal="center" vertical="center" wrapText="1"/>
    </xf>
    <xf numFmtId="171" fontId="54" fillId="45" borderId="59" xfId="61" applyNumberFormat="1" applyFont="1" applyFill="1" applyBorder="1" applyAlignment="1">
      <alignment horizontal="center" vertical="center" wrapText="1"/>
    </xf>
    <xf numFmtId="171" fontId="22" fillId="45" borderId="89" xfId="61" applyNumberFormat="1" applyFont="1" applyFill="1" applyBorder="1" applyAlignment="1">
      <alignment horizontal="center" vertical="center" wrapText="1"/>
    </xf>
    <xf numFmtId="171" fontId="22" fillId="45" borderId="12" xfId="61" applyNumberFormat="1" applyFont="1" applyFill="1" applyBorder="1" applyAlignment="1">
      <alignment horizontal="center" vertical="center" wrapText="1"/>
    </xf>
    <xf numFmtId="171" fontId="54" fillId="62" borderId="59" xfId="61" applyNumberFormat="1" applyFont="1" applyFill="1" applyBorder="1" applyAlignment="1">
      <alignment horizontal="center" vertical="center" wrapText="1"/>
    </xf>
    <xf numFmtId="171" fontId="22" fillId="62" borderId="12" xfId="61" applyNumberFormat="1" applyFont="1" applyFill="1" applyBorder="1" applyAlignment="1">
      <alignment horizontal="center" vertical="center" wrapText="1"/>
    </xf>
    <xf numFmtId="171" fontId="22" fillId="62" borderId="91" xfId="61" applyNumberFormat="1" applyFont="1" applyFill="1" applyBorder="1" applyAlignment="1">
      <alignment horizontal="center" vertical="center" wrapText="1"/>
    </xf>
    <xf numFmtId="171" fontId="22" fillId="60" borderId="87" xfId="61" applyNumberFormat="1" applyFont="1" applyFill="1" applyBorder="1" applyAlignment="1">
      <alignment horizontal="center" vertical="center" wrapText="1"/>
    </xf>
    <xf numFmtId="171" fontId="22" fillId="60" borderId="90" xfId="61" applyNumberFormat="1" applyFont="1" applyFill="1" applyBorder="1" applyAlignment="1">
      <alignment horizontal="center" vertical="center" wrapText="1"/>
    </xf>
    <xf numFmtId="171" fontId="22" fillId="60" borderId="12" xfId="61" applyNumberFormat="1" applyFont="1" applyFill="1" applyBorder="1" applyAlignment="1">
      <alignment horizontal="center" vertical="center" wrapText="1"/>
    </xf>
    <xf numFmtId="171" fontId="22" fillId="60" borderId="93" xfId="61" applyNumberFormat="1" applyFont="1" applyFill="1" applyBorder="1" applyAlignment="1">
      <alignment horizontal="center" vertical="center" wrapText="1"/>
    </xf>
    <xf numFmtId="171" fontId="54" fillId="61" borderId="84" xfId="61" applyNumberFormat="1" applyFont="1" applyFill="1" applyBorder="1" applyAlignment="1">
      <alignment horizontal="center" vertical="center" wrapText="1"/>
    </xf>
    <xf numFmtId="171" fontId="54" fillId="61" borderId="33" xfId="61" applyNumberFormat="1" applyFont="1" applyFill="1" applyBorder="1" applyAlignment="1">
      <alignment horizontal="center" vertical="center" wrapText="1"/>
    </xf>
    <xf numFmtId="171" fontId="22" fillId="61" borderId="46" xfId="61" applyNumberFormat="1" applyFont="1" applyFill="1" applyBorder="1" applyAlignment="1">
      <alignment horizontal="center" vertical="center" wrapText="1"/>
    </xf>
    <xf numFmtId="171" fontId="22" fillId="61" borderId="93" xfId="61" applyNumberFormat="1" applyFont="1" applyFill="1" applyBorder="1" applyAlignment="1">
      <alignment horizontal="center" vertical="center" wrapText="1"/>
    </xf>
    <xf numFmtId="165" fontId="53" fillId="45" borderId="76" xfId="61" applyFont="1" applyFill="1" applyBorder="1" applyAlignment="1">
      <alignment horizontal="center" vertical="center" wrapText="1"/>
    </xf>
    <xf numFmtId="165" fontId="53" fillId="45" borderId="15" xfId="61" applyFont="1" applyFill="1" applyBorder="1" applyAlignment="1">
      <alignment horizontal="center" vertical="center" wrapText="1"/>
    </xf>
    <xf numFmtId="165" fontId="53" fillId="60" borderId="9" xfId="61" applyFont="1" applyFill="1" applyBorder="1" applyAlignment="1">
      <alignment horizontal="center" vertical="center" wrapText="1"/>
    </xf>
    <xf numFmtId="165" fontId="53" fillId="62" borderId="15" xfId="61" applyFont="1" applyFill="1" applyBorder="1" applyAlignment="1">
      <alignment horizontal="center" vertical="center" wrapText="1"/>
    </xf>
    <xf numFmtId="165" fontId="53" fillId="60" borderId="15" xfId="61" applyFont="1" applyFill="1" applyBorder="1" applyAlignment="1">
      <alignment horizontal="center" vertical="center" wrapText="1"/>
    </xf>
    <xf numFmtId="165" fontId="53" fillId="0" borderId="76" xfId="61" applyFont="1" applyFill="1" applyBorder="1" applyAlignment="1">
      <alignment horizontal="center" vertical="center" wrapText="1"/>
    </xf>
    <xf numFmtId="165" fontId="53" fillId="0" borderId="15" xfId="61" applyFont="1" applyFill="1" applyBorder="1" applyAlignment="1">
      <alignment horizontal="center" vertical="center" wrapText="1"/>
    </xf>
    <xf numFmtId="165" fontId="53" fillId="61" borderId="76" xfId="61" applyFont="1" applyFill="1" applyBorder="1" applyAlignment="1">
      <alignment horizontal="center" vertical="center" wrapText="1"/>
    </xf>
    <xf numFmtId="165" fontId="53" fillId="61" borderId="15" xfId="61" applyFont="1" applyFill="1" applyBorder="1" applyAlignment="1">
      <alignment horizontal="center" vertical="center" wrapText="1"/>
    </xf>
    <xf numFmtId="165" fontId="65" fillId="45" borderId="30" xfId="61" applyFont="1" applyFill="1" applyBorder="1" applyAlignment="1">
      <alignment horizontal="center" vertical="center" wrapText="1"/>
    </xf>
    <xf numFmtId="165" fontId="65" fillId="60" borderId="30" xfId="61" applyFont="1" applyFill="1" applyBorder="1" applyAlignment="1">
      <alignment horizontal="center" vertical="center" wrapText="1"/>
    </xf>
    <xf numFmtId="165" fontId="66" fillId="62" borderId="30" xfId="61" applyFont="1" applyFill="1" applyBorder="1" applyAlignment="1">
      <alignment horizontal="center" vertical="center"/>
    </xf>
    <xf numFmtId="165" fontId="66" fillId="60" borderId="30" xfId="61" applyFont="1" applyFill="1" applyBorder="1" applyAlignment="1">
      <alignment horizontal="center" vertical="center"/>
    </xf>
    <xf numFmtId="165" fontId="66" fillId="0" borderId="30" xfId="61" applyFont="1" applyFill="1" applyBorder="1" applyAlignment="1">
      <alignment horizontal="center" vertical="center"/>
    </xf>
    <xf numFmtId="165" fontId="66" fillId="55" borderId="30" xfId="61" applyFont="1" applyFill="1" applyBorder="1" applyAlignment="1">
      <alignment horizontal="center" vertical="center"/>
    </xf>
    <xf numFmtId="165" fontId="66" fillId="61" borderId="30" xfId="61" applyFont="1" applyFill="1" applyBorder="1" applyAlignment="1">
      <alignment horizontal="center" vertical="center"/>
    </xf>
    <xf numFmtId="165" fontId="1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2" fillId="35" borderId="17" xfId="21" applyFont="1" applyFill="1" applyBorder="1" applyAlignment="1">
      <alignment horizontal="center"/>
    </xf>
    <xf numFmtId="165" fontId="32" fillId="35" borderId="38" xfId="21" applyFont="1" applyFill="1" applyBorder="1" applyAlignment="1">
      <alignment horizontal="center"/>
    </xf>
    <xf numFmtId="165" fontId="32" fillId="35" borderId="78" xfId="21" applyFont="1" applyFill="1" applyBorder="1" applyAlignment="1">
      <alignment horizontal="center"/>
    </xf>
    <xf numFmtId="165" fontId="21" fillId="35" borderId="54" xfId="21" applyFont="1" applyFill="1" applyBorder="1" applyAlignment="1">
      <alignment horizontal="center" vertical="top"/>
    </xf>
    <xf numFmtId="165" fontId="21" fillId="35" borderId="108" xfId="21" applyFont="1" applyFill="1" applyBorder="1" applyAlignment="1">
      <alignment horizontal="center" vertical="top"/>
    </xf>
    <xf numFmtId="165" fontId="21" fillId="35" borderId="37" xfId="21" applyFont="1" applyFill="1" applyBorder="1" applyAlignment="1">
      <alignment horizontal="center" vertical="top"/>
    </xf>
    <xf numFmtId="165" fontId="32" fillId="35" borderId="30" xfId="21" applyFont="1" applyFill="1" applyBorder="1" applyAlignment="1">
      <alignment horizontal="center" vertical="center" wrapText="1" shrinkToFit="1"/>
    </xf>
    <xf numFmtId="49" fontId="21" fillId="35" borderId="31" xfId="21" applyNumberFormat="1" applyFont="1" applyFill="1" applyBorder="1" applyAlignment="1">
      <alignment horizontal="center" vertical="center" wrapText="1"/>
    </xf>
    <xf numFmtId="49" fontId="21" fillId="35" borderId="57" xfId="21" applyNumberFormat="1" applyFont="1" applyFill="1" applyBorder="1" applyAlignment="1">
      <alignment horizontal="center" vertical="center" wrapText="1"/>
    </xf>
    <xf numFmtId="49" fontId="21" fillId="35" borderId="34" xfId="21" applyNumberFormat="1" applyFont="1" applyFill="1" applyBorder="1" applyAlignment="1">
      <alignment horizontal="center" vertical="center" wrapText="1"/>
    </xf>
    <xf numFmtId="165" fontId="26" fillId="35" borderId="15" xfId="21" applyFont="1" applyFill="1" applyBorder="1" applyAlignment="1">
      <alignment horizontal="center" vertical="center" wrapText="1"/>
    </xf>
    <xf numFmtId="165" fontId="26" fillId="35" borderId="14" xfId="21" applyFont="1" applyFill="1" applyBorder="1" applyAlignment="1">
      <alignment horizontal="center" vertical="center" wrapText="1"/>
    </xf>
    <xf numFmtId="49" fontId="26" fillId="35" borderId="57" xfId="21" applyNumberFormat="1" applyFont="1" applyFill="1" applyBorder="1" applyAlignment="1">
      <alignment horizontal="center" vertical="center" wrapText="1"/>
    </xf>
    <xf numFmtId="49" fontId="26" fillId="35" borderId="34" xfId="21" applyNumberFormat="1" applyFont="1" applyFill="1" applyBorder="1" applyAlignment="1">
      <alignment horizontal="center" vertical="center" wrapText="1"/>
    </xf>
    <xf numFmtId="49" fontId="26" fillId="35" borderId="30" xfId="21" applyNumberFormat="1" applyFont="1" applyFill="1" applyBorder="1" applyAlignment="1">
      <alignment horizontal="center" vertical="center" wrapText="1"/>
    </xf>
    <xf numFmtId="165" fontId="26" fillId="0" borderId="0" xfId="21" applyFont="1" applyFill="1" applyBorder="1" applyAlignment="1">
      <alignment horizontal="center"/>
    </xf>
    <xf numFmtId="165" fontId="26" fillId="0" borderId="0" xfId="19" applyFont="1" applyBorder="1" applyAlignment="1">
      <alignment horizontal="left" wrapText="1"/>
    </xf>
    <xf numFmtId="165" fontId="26" fillId="35" borderId="15" xfId="0" applyFont="1" applyFill="1" applyBorder="1" applyAlignment="1">
      <alignment horizontal="center" vertical="center" wrapText="1"/>
    </xf>
    <xf numFmtId="165" fontId="26" fillId="35" borderId="9" xfId="0" applyFont="1" applyFill="1" applyBorder="1" applyAlignment="1">
      <alignment horizontal="center" vertical="center" wrapText="1"/>
    </xf>
    <xf numFmtId="165" fontId="26" fillId="35" borderId="14" xfId="0" applyFont="1" applyFill="1" applyBorder="1" applyAlignment="1">
      <alignment horizontal="center" vertical="center" wrapText="1"/>
    </xf>
    <xf numFmtId="165" fontId="21" fillId="35" borderId="17" xfId="0" applyFont="1" applyFill="1" applyBorder="1" applyAlignment="1">
      <alignment horizontal="center" wrapText="1"/>
    </xf>
    <xf numFmtId="165" fontId="21" fillId="35" borderId="38" xfId="0" applyFont="1" applyFill="1" applyBorder="1" applyAlignment="1">
      <alignment horizontal="center" wrapText="1"/>
    </xf>
    <xf numFmtId="165" fontId="21" fillId="35" borderId="78" xfId="0" applyFont="1" applyFill="1" applyBorder="1" applyAlignment="1">
      <alignment horizontal="center" wrapText="1"/>
    </xf>
    <xf numFmtId="165" fontId="26" fillId="35" borderId="30" xfId="0" applyFont="1" applyFill="1" applyBorder="1" applyAlignment="1">
      <alignment horizontal="center" vertical="center" wrapText="1"/>
    </xf>
    <xf numFmtId="49" fontId="26" fillId="35" borderId="30" xfId="0" applyNumberFormat="1" applyFont="1" applyFill="1" applyBorder="1" applyAlignment="1">
      <alignment horizontal="center" vertical="center" wrapText="1"/>
    </xf>
    <xf numFmtId="165" fontId="26" fillId="35" borderId="54" xfId="0" applyFont="1" applyFill="1" applyBorder="1" applyAlignment="1">
      <alignment horizontal="center" vertical="top" wrapText="1"/>
    </xf>
    <xf numFmtId="165" fontId="26" fillId="35" borderId="108" xfId="0" applyFont="1" applyFill="1" applyBorder="1" applyAlignment="1">
      <alignment horizontal="center" vertical="top" wrapText="1"/>
    </xf>
    <xf numFmtId="165" fontId="26" fillId="35" borderId="37" xfId="0" applyFont="1" applyFill="1" applyBorder="1" applyAlignment="1">
      <alignment horizontal="center" vertical="top" wrapText="1"/>
    </xf>
    <xf numFmtId="165" fontId="26" fillId="35" borderId="31" xfId="0" applyFont="1" applyFill="1" applyBorder="1" applyAlignment="1">
      <alignment horizontal="center" vertical="center" wrapText="1"/>
    </xf>
    <xf numFmtId="165" fontId="26" fillId="35" borderId="57" xfId="0" applyFont="1" applyFill="1" applyBorder="1" applyAlignment="1">
      <alignment horizontal="center" vertical="center" wrapText="1"/>
    </xf>
    <xf numFmtId="165" fontId="26" fillId="35" borderId="34" xfId="0" applyFont="1" applyFill="1" applyBorder="1" applyAlignment="1">
      <alignment horizontal="center" vertical="center" wrapText="1"/>
    </xf>
    <xf numFmtId="165" fontId="25" fillId="0" borderId="0" xfId="21" applyFont="1" applyFill="1" applyBorder="1" applyAlignment="1">
      <alignment horizontal="left" wrapText="1"/>
    </xf>
    <xf numFmtId="165" fontId="23" fillId="35" borderId="17" xfId="61" applyFont="1" applyFill="1" applyBorder="1" applyAlignment="1">
      <alignment horizontal="center"/>
    </xf>
    <xf numFmtId="165" fontId="23" fillId="35" borderId="38" xfId="61" applyFont="1" applyFill="1" applyBorder="1" applyAlignment="1">
      <alignment horizontal="center"/>
    </xf>
    <xf numFmtId="165" fontId="23" fillId="35" borderId="78" xfId="61" applyFont="1" applyFill="1" applyBorder="1" applyAlignment="1">
      <alignment horizontal="center"/>
    </xf>
    <xf numFmtId="165" fontId="31" fillId="35" borderId="54" xfId="61" applyFont="1" applyFill="1" applyBorder="1" applyAlignment="1">
      <alignment horizontal="center" vertical="center" wrapText="1"/>
    </xf>
    <xf numFmtId="165" fontId="31" fillId="35" borderId="108" xfId="61" applyFont="1" applyFill="1" applyBorder="1" applyAlignment="1">
      <alignment horizontal="center" vertical="center" wrapText="1"/>
    </xf>
    <xf numFmtId="165" fontId="31" fillId="35" borderId="37" xfId="61" applyFont="1" applyFill="1" applyBorder="1" applyAlignment="1">
      <alignment horizontal="center" vertical="center" wrapText="1"/>
    </xf>
    <xf numFmtId="165" fontId="29" fillId="35" borderId="15" xfId="61" applyFont="1" applyFill="1" applyBorder="1" applyAlignment="1">
      <alignment horizontal="center" vertical="center" wrapText="1"/>
    </xf>
    <xf numFmtId="165" fontId="29" fillId="35" borderId="14" xfId="61" applyFont="1" applyFill="1" applyBorder="1" applyAlignment="1">
      <alignment horizontal="center" vertical="center" wrapText="1"/>
    </xf>
    <xf numFmtId="165" fontId="80" fillId="0" borderId="0" xfId="61" applyFont="1" applyAlignment="1">
      <alignment horizontal="center" vertical="center"/>
    </xf>
    <xf numFmtId="165" fontId="81" fillId="0" borderId="0" xfId="61" applyFont="1" applyAlignment="1">
      <alignment horizontal="center" vertical="center"/>
    </xf>
    <xf numFmtId="165" fontId="36" fillId="0" borderId="0" xfId="61" applyFont="1" applyAlignment="1">
      <alignment horizontal="center" vertical="center"/>
    </xf>
    <xf numFmtId="165" fontId="36" fillId="0" borderId="0" xfId="61" applyFont="1" applyAlignment="1">
      <alignment horizontal="center"/>
    </xf>
    <xf numFmtId="165" fontId="64" fillId="64" borderId="0" xfId="61" applyFont="1" applyFill="1" applyAlignment="1">
      <alignment horizontal="center" vertical="center"/>
    </xf>
    <xf numFmtId="165" fontId="1" fillId="0" borderId="0" xfId="61" applyAlignment="1">
      <alignment horizontal="center"/>
    </xf>
    <xf numFmtId="165" fontId="1" fillId="44" borderId="0" xfId="61" applyFill="1" applyAlignment="1">
      <alignment horizontal="center"/>
    </xf>
    <xf numFmtId="165" fontId="53" fillId="60" borderId="81" xfId="61" applyFont="1" applyFill="1" applyBorder="1" applyAlignment="1">
      <alignment horizontal="center" vertical="center" wrapText="1"/>
    </xf>
    <xf numFmtId="165" fontId="53" fillId="60" borderId="30" xfId="61" applyFont="1" applyFill="1" applyBorder="1" applyAlignment="1">
      <alignment horizontal="center" vertical="center" wrapText="1"/>
    </xf>
    <xf numFmtId="165" fontId="53" fillId="45" borderId="67" xfId="61" applyFont="1" applyFill="1" applyBorder="1" applyAlignment="1">
      <alignment horizontal="center" vertical="center" wrapText="1"/>
    </xf>
    <xf numFmtId="165" fontId="53" fillId="45" borderId="61" xfId="61" applyFont="1" applyFill="1" applyBorder="1" applyAlignment="1">
      <alignment horizontal="center" vertical="center" wrapText="1"/>
    </xf>
    <xf numFmtId="165" fontId="53" fillId="60" borderId="83" xfId="61" applyFont="1" applyFill="1" applyBorder="1" applyAlignment="1">
      <alignment horizontal="center" vertical="center" wrapText="1"/>
    </xf>
    <xf numFmtId="165" fontId="53" fillId="60" borderId="65" xfId="61" applyFont="1" applyFill="1" applyBorder="1" applyAlignment="1">
      <alignment horizontal="center" vertical="center" wrapText="1"/>
    </xf>
    <xf numFmtId="165" fontId="53" fillId="45" borderId="83" xfId="61" applyFont="1" applyFill="1" applyBorder="1" applyAlignment="1">
      <alignment horizontal="center" vertical="center" wrapText="1"/>
    </xf>
    <xf numFmtId="165" fontId="53" fillId="45" borderId="81" xfId="61" applyFont="1" applyFill="1" applyBorder="1" applyAlignment="1">
      <alignment horizontal="center" vertical="center" wrapText="1"/>
    </xf>
    <xf numFmtId="165" fontId="53" fillId="60" borderId="109" xfId="61" applyFont="1" applyFill="1" applyBorder="1" applyAlignment="1">
      <alignment horizontal="center" vertical="center" wrapText="1"/>
    </xf>
    <xf numFmtId="165" fontId="53" fillId="60" borderId="14" xfId="61" applyFont="1" applyFill="1" applyBorder="1" applyAlignment="1">
      <alignment horizontal="center" vertical="center" wrapText="1"/>
    </xf>
    <xf numFmtId="165" fontId="60" fillId="63" borderId="31" xfId="61" applyFont="1" applyFill="1" applyBorder="1" applyAlignment="1">
      <alignment horizontal="center" vertical="center" wrapText="1"/>
    </xf>
    <xf numFmtId="165" fontId="60" fillId="63" borderId="57" xfId="61" applyFont="1" applyFill="1" applyBorder="1" applyAlignment="1">
      <alignment horizontal="center" vertical="center" wrapText="1"/>
    </xf>
    <xf numFmtId="165" fontId="60" fillId="63" borderId="34" xfId="61" applyFont="1" applyFill="1" applyBorder="1" applyAlignment="1">
      <alignment horizontal="center" vertical="center" wrapText="1"/>
    </xf>
    <xf numFmtId="165" fontId="53" fillId="60" borderId="80" xfId="61" applyFont="1" applyFill="1" applyBorder="1" applyAlignment="1">
      <alignment horizontal="center" vertical="center" wrapText="1"/>
    </xf>
    <xf numFmtId="165" fontId="53" fillId="62" borderId="82" xfId="61" applyFont="1" applyFill="1" applyBorder="1" applyAlignment="1">
      <alignment horizontal="center" vertical="center" wrapText="1"/>
    </xf>
    <xf numFmtId="165" fontId="53" fillId="62" borderId="31" xfId="61" applyFont="1" applyFill="1" applyBorder="1" applyAlignment="1">
      <alignment horizontal="center" vertical="center" wrapText="1"/>
    </xf>
    <xf numFmtId="165" fontId="53" fillId="61" borderId="83" xfId="61" applyFont="1" applyFill="1" applyBorder="1" applyAlignment="1">
      <alignment horizontal="center" vertical="center" wrapText="1"/>
    </xf>
    <xf numFmtId="165" fontId="53" fillId="61" borderId="81" xfId="6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3" fillId="61" borderId="67" xfId="61" applyFont="1" applyFill="1" applyBorder="1" applyAlignment="1">
      <alignment horizontal="center" vertical="center" wrapText="1"/>
    </xf>
    <xf numFmtId="165" fontId="53" fillId="61" borderId="77" xfId="61" applyFont="1" applyFill="1" applyBorder="1" applyAlignment="1">
      <alignment horizontal="center" vertical="center" wrapText="1"/>
    </xf>
    <xf numFmtId="165" fontId="53" fillId="0" borderId="83" xfId="61" applyFont="1" applyFill="1" applyBorder="1" applyAlignment="1">
      <alignment horizontal="center" vertical="center" wrapText="1"/>
    </xf>
    <xf numFmtId="165" fontId="53" fillId="0" borderId="81" xfId="61" applyFont="1" applyFill="1" applyBorder="1" applyAlignment="1">
      <alignment horizontal="center" vertical="center" wrapText="1"/>
    </xf>
    <xf numFmtId="165" fontId="53" fillId="55" borderId="112" xfId="61" applyFont="1" applyFill="1" applyBorder="1" applyAlignment="1">
      <alignment horizontal="center" vertical="center" wrapText="1"/>
    </xf>
    <xf numFmtId="165" fontId="53" fillId="55" borderId="165" xfId="61" applyFont="1" applyFill="1" applyBorder="1" applyAlignment="1">
      <alignment horizontal="center" vertical="center" wrapText="1"/>
    </xf>
    <xf numFmtId="165" fontId="53" fillId="60" borderId="9" xfId="61" applyFont="1" applyFill="1" applyBorder="1" applyAlignment="1">
      <alignment horizontal="center" vertical="center" wrapText="1"/>
    </xf>
    <xf numFmtId="165" fontId="53" fillId="60" borderId="82" xfId="61" applyFont="1" applyFill="1" applyBorder="1" applyAlignment="1">
      <alignment horizontal="center" vertical="center" wrapText="1"/>
    </xf>
    <xf numFmtId="165" fontId="53" fillId="60" borderId="111" xfId="61" applyFont="1" applyFill="1" applyBorder="1" applyAlignment="1">
      <alignment horizontal="center" vertical="center" wrapText="1"/>
    </xf>
    <xf numFmtId="165" fontId="53" fillId="45" borderId="77" xfId="61" applyFont="1" applyFill="1" applyBorder="1" applyAlignment="1">
      <alignment horizontal="center" vertical="center" wrapText="1"/>
    </xf>
    <xf numFmtId="165" fontId="53" fillId="62" borderId="112" xfId="61" applyFont="1" applyFill="1" applyBorder="1" applyAlignment="1">
      <alignment horizontal="center" vertical="center" wrapText="1"/>
    </xf>
    <xf numFmtId="165" fontId="53" fillId="62" borderId="165" xfId="61" applyFont="1" applyFill="1" applyBorder="1" applyAlignment="1">
      <alignment horizontal="center" vertical="center" wrapText="1"/>
    </xf>
    <xf numFmtId="165" fontId="22" fillId="43" borderId="0" xfId="21" applyFont="1" applyFill="1" applyBorder="1" applyAlignment="1">
      <alignment horizontal="left" vertical="center" wrapText="1"/>
    </xf>
    <xf numFmtId="165" fontId="61" fillId="63" borderId="31" xfId="61" applyFont="1" applyFill="1" applyBorder="1" applyAlignment="1">
      <alignment horizontal="center" vertical="center" wrapText="1"/>
    </xf>
    <xf numFmtId="165" fontId="61" fillId="63" borderId="57" xfId="61" applyFont="1" applyFill="1" applyBorder="1" applyAlignment="1">
      <alignment horizontal="center" vertical="center" wrapText="1"/>
    </xf>
    <xf numFmtId="165" fontId="61" fillId="63" borderId="34" xfId="61" applyFont="1" applyFill="1" applyBorder="1" applyAlignment="1">
      <alignment horizontal="center" vertical="center" wrapText="1"/>
    </xf>
    <xf numFmtId="165" fontId="53" fillId="38" borderId="114" xfId="61" applyFont="1" applyFill="1" applyBorder="1" applyAlignment="1">
      <alignment horizontal="center" vertical="center" wrapText="1"/>
    </xf>
    <xf numFmtId="165" fontId="53" fillId="38" borderId="115" xfId="61" applyFont="1" applyFill="1" applyBorder="1" applyAlignment="1">
      <alignment horizontal="center" vertical="center" wrapText="1"/>
    </xf>
    <xf numFmtId="165" fontId="53" fillId="38" borderId="110" xfId="61" applyFont="1" applyFill="1" applyBorder="1" applyAlignment="1">
      <alignment horizontal="center" vertical="center" wrapText="1"/>
    </xf>
    <xf numFmtId="165" fontId="61" fillId="63" borderId="31" xfId="61" applyFont="1" applyFill="1" applyBorder="1" applyAlignment="1">
      <alignment horizontal="center" vertical="center"/>
    </xf>
    <xf numFmtId="165" fontId="61" fillId="63" borderId="57" xfId="61" applyFont="1" applyFill="1" applyBorder="1" applyAlignment="1">
      <alignment horizontal="center" vertical="center"/>
    </xf>
    <xf numFmtId="165" fontId="61" fillId="63" borderId="34" xfId="61" applyFont="1" applyFill="1" applyBorder="1" applyAlignment="1">
      <alignment horizontal="center" vertical="center"/>
    </xf>
    <xf numFmtId="165" fontId="53" fillId="60" borderId="117" xfId="61" applyFont="1" applyFill="1" applyBorder="1" applyAlignment="1">
      <alignment horizontal="center" vertical="center" wrapText="1"/>
    </xf>
    <xf numFmtId="165" fontId="53" fillId="60" borderId="164" xfId="61" applyFont="1" applyFill="1" applyBorder="1" applyAlignment="1">
      <alignment horizontal="center" vertical="center" wrapText="1"/>
    </xf>
    <xf numFmtId="165" fontId="53" fillId="45" borderId="82" xfId="61" applyFont="1" applyFill="1" applyBorder="1" applyAlignment="1">
      <alignment horizontal="center" vertical="center" wrapText="1"/>
    </xf>
    <xf numFmtId="165" fontId="53" fillId="45" borderId="31" xfId="61" applyFont="1" applyFill="1" applyBorder="1" applyAlignment="1">
      <alignment horizontal="center" vertical="center" wrapText="1"/>
    </xf>
    <xf numFmtId="165" fontId="52" fillId="0" borderId="0" xfId="21" applyFont="1" applyFill="1" applyBorder="1" applyAlignment="1">
      <alignment horizontal="left" vertical="center" wrapText="1"/>
    </xf>
    <xf numFmtId="165" fontId="53" fillId="61" borderId="80" xfId="61" applyFont="1" applyFill="1" applyBorder="1" applyAlignment="1">
      <alignment horizontal="center" vertical="center" wrapText="1"/>
    </xf>
    <xf numFmtId="165" fontId="53" fillId="60" borderId="67" xfId="61" applyFont="1" applyFill="1" applyBorder="1" applyAlignment="1">
      <alignment horizontal="center" vertical="center" wrapText="1"/>
    </xf>
    <xf numFmtId="165" fontId="53" fillId="60" borderId="118" xfId="61" applyFont="1" applyFill="1" applyBorder="1" applyAlignment="1">
      <alignment horizontal="center" vertical="center" wrapText="1"/>
    </xf>
    <xf numFmtId="165" fontId="53" fillId="62" borderId="113" xfId="61" applyFont="1" applyFill="1" applyBorder="1" applyAlignment="1">
      <alignment horizontal="center" vertical="center" wrapText="1"/>
    </xf>
    <xf numFmtId="165" fontId="53" fillId="55" borderId="82" xfId="61" applyFont="1" applyFill="1" applyBorder="1" applyAlignment="1">
      <alignment horizontal="center" vertical="center" wrapText="1"/>
    </xf>
    <xf numFmtId="165" fontId="53" fillId="55" borderId="31" xfId="61" applyFont="1" applyFill="1" applyBorder="1" applyAlignment="1">
      <alignment horizontal="center" vertical="center" wrapText="1"/>
    </xf>
    <xf numFmtId="165" fontId="53" fillId="61" borderId="61" xfId="61" applyFont="1" applyFill="1" applyBorder="1" applyAlignment="1">
      <alignment horizontal="center" vertical="center" wrapText="1"/>
    </xf>
    <xf numFmtId="165" fontId="53" fillId="55" borderId="113" xfId="61" applyFont="1" applyFill="1" applyBorder="1" applyAlignment="1">
      <alignment horizontal="center" vertical="center" wrapText="1"/>
    </xf>
    <xf numFmtId="165" fontId="62" fillId="0" borderId="0" xfId="21" quotePrefix="1" applyFont="1" applyFill="1" applyBorder="1" applyAlignment="1">
      <alignment horizontal="left" vertical="center" wrapText="1"/>
    </xf>
    <xf numFmtId="165" fontId="53" fillId="38" borderId="79" xfId="61" applyFont="1" applyFill="1" applyBorder="1" applyAlignment="1">
      <alignment horizontal="center" vertical="center" wrapText="1"/>
    </xf>
    <xf numFmtId="165" fontId="53" fillId="38" borderId="60" xfId="61" applyFont="1" applyFill="1" applyBorder="1" applyAlignment="1">
      <alignment horizontal="center" vertical="center" wrapText="1"/>
    </xf>
    <xf numFmtId="165" fontId="53" fillId="38" borderId="121" xfId="61" applyFont="1" applyFill="1" applyBorder="1" applyAlignment="1">
      <alignment horizontal="center" vertical="center" wrapText="1"/>
    </xf>
    <xf numFmtId="165" fontId="53" fillId="55" borderId="67" xfId="61" applyFont="1" applyFill="1" applyBorder="1" applyAlignment="1">
      <alignment horizontal="center" vertical="center" wrapText="1"/>
    </xf>
    <xf numFmtId="165" fontId="53" fillId="55" borderId="61" xfId="61" applyFont="1" applyFill="1" applyBorder="1" applyAlignment="1">
      <alignment horizontal="center" vertical="center" wrapText="1"/>
    </xf>
    <xf numFmtId="165" fontId="61" fillId="40" borderId="17" xfId="61" applyFont="1" applyFill="1" applyBorder="1" applyAlignment="1">
      <alignment horizontal="center" vertical="center"/>
    </xf>
    <xf numFmtId="165" fontId="61" fillId="40" borderId="38" xfId="61" applyFont="1" applyFill="1" applyBorder="1" applyAlignment="1">
      <alignment horizontal="center" vertical="center"/>
    </xf>
    <xf numFmtId="165" fontId="61" fillId="40" borderId="78" xfId="61" applyFont="1" applyFill="1" applyBorder="1" applyAlignment="1">
      <alignment horizontal="center" vertical="center"/>
    </xf>
    <xf numFmtId="165" fontId="53" fillId="38" borderId="97" xfId="61" applyFont="1" applyFill="1" applyBorder="1" applyAlignment="1">
      <alignment horizontal="center" vertical="center" wrapText="1"/>
    </xf>
    <xf numFmtId="165" fontId="53" fillId="38" borderId="102" xfId="61" applyFont="1" applyFill="1" applyBorder="1" applyAlignment="1">
      <alignment horizontal="center" vertical="center" wrapText="1"/>
    </xf>
    <xf numFmtId="165" fontId="79" fillId="63" borderId="31" xfId="61" applyFont="1" applyFill="1" applyBorder="1" applyAlignment="1">
      <alignment horizontal="center" vertical="center" wrapText="1"/>
    </xf>
    <xf numFmtId="165" fontId="79" fillId="63" borderId="57" xfId="61" applyFont="1" applyFill="1" applyBorder="1" applyAlignment="1">
      <alignment horizontal="center" vertical="center" wrapText="1"/>
    </xf>
    <xf numFmtId="165" fontId="79" fillId="63" borderId="34" xfId="61" applyFont="1" applyFill="1" applyBorder="1" applyAlignment="1">
      <alignment horizontal="center" vertical="center" wrapText="1"/>
    </xf>
    <xf numFmtId="165" fontId="53" fillId="62" borderId="119" xfId="61" applyFont="1" applyFill="1" applyBorder="1" applyAlignment="1">
      <alignment horizontal="center" vertical="center" wrapText="1"/>
    </xf>
    <xf numFmtId="165" fontId="53" fillId="62" borderId="54" xfId="61" applyFont="1" applyFill="1" applyBorder="1" applyAlignment="1">
      <alignment horizontal="center" vertical="center" wrapText="1"/>
    </xf>
    <xf numFmtId="2" fontId="63" fillId="46" borderId="0" xfId="61" quotePrefix="1" applyNumberFormat="1" applyFont="1" applyFill="1" applyAlignment="1">
      <alignment horizontal="center" vertical="center"/>
    </xf>
    <xf numFmtId="165" fontId="64" fillId="47" borderId="0" xfId="61" applyFont="1" applyFill="1" applyAlignment="1">
      <alignment horizontal="left" vertical="center"/>
    </xf>
    <xf numFmtId="165" fontId="37" fillId="0" borderId="0" xfId="61" applyFont="1" applyAlignment="1">
      <alignment horizontal="center" vertical="center"/>
    </xf>
    <xf numFmtId="165" fontId="20" fillId="0" borderId="0" xfId="61" applyFont="1" applyAlignment="1">
      <alignment horizontal="center"/>
    </xf>
    <xf numFmtId="165" fontId="53" fillId="62" borderId="67" xfId="61" applyFont="1" applyFill="1" applyBorder="1" applyAlignment="1">
      <alignment horizontal="center" vertical="center" wrapText="1"/>
    </xf>
    <xf numFmtId="165" fontId="53" fillId="62" borderId="61" xfId="61" applyFont="1" applyFill="1" applyBorder="1" applyAlignment="1">
      <alignment horizontal="center" vertical="center" wrapText="1"/>
    </xf>
    <xf numFmtId="165" fontId="53" fillId="38" borderId="72" xfId="61" applyFont="1" applyFill="1" applyBorder="1" applyAlignment="1">
      <alignment horizontal="center" vertical="center" wrapText="1"/>
    </xf>
    <xf numFmtId="165" fontId="53" fillId="38" borderId="58" xfId="61" applyFont="1" applyFill="1" applyBorder="1" applyAlignment="1">
      <alignment horizontal="center" vertical="center" wrapText="1"/>
    </xf>
    <xf numFmtId="165" fontId="52" fillId="0" borderId="96" xfId="21" quotePrefix="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left" vertical="center" wrapText="1"/>
    </xf>
    <xf numFmtId="165" fontId="53" fillId="45" borderId="80" xfId="61" applyFont="1" applyFill="1" applyBorder="1" applyAlignment="1">
      <alignment horizontal="center" vertical="center" wrapText="1"/>
    </xf>
    <xf numFmtId="165" fontId="53" fillId="60" borderId="120" xfId="61" applyFont="1" applyFill="1" applyBorder="1" applyAlignment="1">
      <alignment horizontal="center" vertical="center" wrapText="1"/>
    </xf>
    <xf numFmtId="165" fontId="53" fillId="60" borderId="37" xfId="61" applyFont="1" applyFill="1" applyBorder="1" applyAlignment="1">
      <alignment horizontal="center" vertical="center" wrapText="1"/>
    </xf>
    <xf numFmtId="165" fontId="53" fillId="38" borderId="70" xfId="61" applyFont="1" applyFill="1" applyBorder="1" applyAlignment="1">
      <alignment horizontal="center" vertical="center" wrapText="1"/>
    </xf>
    <xf numFmtId="165" fontId="53" fillId="38" borderId="116" xfId="61" applyFont="1" applyFill="1" applyBorder="1" applyAlignment="1">
      <alignment horizontal="center" vertical="center" wrapText="1"/>
    </xf>
    <xf numFmtId="165" fontId="53" fillId="0" borderId="80" xfId="61" applyFont="1" applyFill="1" applyBorder="1" applyAlignment="1">
      <alignment horizontal="center" vertical="center" wrapText="1"/>
    </xf>
    <xf numFmtId="165" fontId="52" fillId="0" borderId="105" xfId="21" quotePrefix="1" applyFont="1" applyFill="1" applyBorder="1" applyAlignment="1">
      <alignment horizontal="left" vertical="center" wrapText="1"/>
    </xf>
    <xf numFmtId="165" fontId="52" fillId="0" borderId="122" xfId="21" quotePrefix="1" applyFont="1" applyFill="1" applyBorder="1" applyAlignment="1">
      <alignment horizontal="left" vertical="center" wrapText="1"/>
    </xf>
    <xf numFmtId="165" fontId="52" fillId="0" borderId="123" xfId="21" quotePrefix="1" applyFont="1" applyFill="1" applyBorder="1" applyAlignment="1">
      <alignment horizontal="left" vertical="center" wrapText="1"/>
    </xf>
    <xf numFmtId="165" fontId="61" fillId="63" borderId="17" xfId="61" applyFont="1" applyFill="1" applyBorder="1" applyAlignment="1">
      <alignment horizontal="center" vertical="center"/>
    </xf>
    <xf numFmtId="165" fontId="61" fillId="63" borderId="38" xfId="61" applyFont="1" applyFill="1" applyBorder="1" applyAlignment="1">
      <alignment horizontal="center" vertical="center"/>
    </xf>
    <xf numFmtId="165" fontId="61" fillId="63" borderId="78" xfId="61" applyFont="1" applyFill="1" applyBorder="1" applyAlignment="1">
      <alignment horizontal="center" vertical="center"/>
    </xf>
    <xf numFmtId="165" fontId="1" fillId="0" borderId="0" xfId="61" applyFill="1" applyAlignment="1">
      <alignment horizontal="center"/>
    </xf>
    <xf numFmtId="165" fontId="52" fillId="0" borderId="54" xfId="21" quotePrefix="1" applyFont="1" applyFill="1" applyBorder="1" applyAlignment="1">
      <alignment horizontal="left" vertical="center" wrapText="1"/>
    </xf>
    <xf numFmtId="165" fontId="52" fillId="0" borderId="108" xfId="21" quotePrefix="1" applyFont="1" applyFill="1" applyBorder="1" applyAlignment="1">
      <alignment horizontal="left" vertical="center" wrapText="1"/>
    </xf>
    <xf numFmtId="165" fontId="52" fillId="0" borderId="37" xfId="21" quotePrefix="1" applyFont="1" applyFill="1" applyBorder="1" applyAlignment="1">
      <alignment horizontal="left" vertical="center" wrapText="1"/>
    </xf>
    <xf numFmtId="165" fontId="61" fillId="63" borderId="54" xfId="61" applyFont="1" applyFill="1" applyBorder="1" applyAlignment="1">
      <alignment horizontal="center" vertical="center" wrapText="1"/>
    </xf>
    <xf numFmtId="165" fontId="61" fillId="63" borderId="108" xfId="61" applyFont="1" applyFill="1" applyBorder="1" applyAlignment="1">
      <alignment horizontal="center" vertical="center" wrapText="1"/>
    </xf>
    <xf numFmtId="165" fontId="61" fillId="63" borderId="37" xfId="61" applyFont="1" applyFill="1" applyBorder="1" applyAlignment="1">
      <alignment horizontal="center" vertical="center" wrapText="1"/>
    </xf>
    <xf numFmtId="165" fontId="53" fillId="60" borderId="31" xfId="61" applyFont="1" applyFill="1" applyBorder="1" applyAlignment="1">
      <alignment horizontal="center" vertical="center" wrapText="1"/>
    </xf>
    <xf numFmtId="165" fontId="53" fillId="38" borderId="83" xfId="61" applyFont="1" applyFill="1" applyBorder="1" applyAlignment="1">
      <alignment horizontal="center" vertical="center" wrapText="1"/>
    </xf>
    <xf numFmtId="165" fontId="53" fillId="38" borderId="65" xfId="61" applyFont="1" applyFill="1" applyBorder="1" applyAlignment="1">
      <alignment horizontal="center" vertical="center" wrapText="1"/>
    </xf>
    <xf numFmtId="165" fontId="53" fillId="38" borderId="81" xfId="61" applyFont="1" applyFill="1" applyBorder="1" applyAlignment="1">
      <alignment horizontal="center" vertical="center" wrapText="1"/>
    </xf>
    <xf numFmtId="165" fontId="53" fillId="38" borderId="30" xfId="61" applyFont="1" applyFill="1" applyBorder="1" applyAlignment="1">
      <alignment horizontal="center" vertical="center" wrapText="1"/>
    </xf>
    <xf numFmtId="165" fontId="60" fillId="49" borderId="31" xfId="61" applyFont="1" applyFill="1" applyBorder="1" applyAlignment="1">
      <alignment horizontal="center" vertical="center" wrapText="1"/>
    </xf>
    <xf numFmtId="165" fontId="60" fillId="49" borderId="57" xfId="61" applyFont="1" applyFill="1" applyBorder="1" applyAlignment="1">
      <alignment horizontal="center" vertical="center" wrapText="1"/>
    </xf>
    <xf numFmtId="165" fontId="60" fillId="49" borderId="34" xfId="61" applyFont="1" applyFill="1" applyBorder="1" applyAlignment="1">
      <alignment horizontal="center" vertical="center" wrapText="1"/>
    </xf>
    <xf numFmtId="165" fontId="53" fillId="57" borderId="83" xfId="61" applyFont="1" applyFill="1" applyBorder="1" applyAlignment="1">
      <alignment horizontal="center" vertical="center" wrapText="1"/>
    </xf>
    <xf numFmtId="165" fontId="53" fillId="57" borderId="67" xfId="61" applyFont="1" applyFill="1" applyBorder="1" applyAlignment="1">
      <alignment horizontal="center" vertical="center" wrapText="1"/>
    </xf>
    <xf numFmtId="165" fontId="53" fillId="56" borderId="82" xfId="61" applyFont="1" applyFill="1" applyBorder="1" applyAlignment="1">
      <alignment horizontal="center" vertical="center" wrapText="1"/>
    </xf>
    <xf numFmtId="165" fontId="53" fillId="56" borderId="31" xfId="61" applyFont="1" applyFill="1" applyBorder="1" applyAlignment="1">
      <alignment horizontal="center" vertical="center" wrapText="1"/>
    </xf>
    <xf numFmtId="165" fontId="53" fillId="38" borderId="120" xfId="61" applyFont="1" applyFill="1" applyBorder="1" applyAlignment="1">
      <alignment horizontal="center" vertical="center" wrapText="1"/>
    </xf>
    <xf numFmtId="165" fontId="53" fillId="38" borderId="37" xfId="61" applyFont="1" applyFill="1" applyBorder="1" applyAlignment="1">
      <alignment horizontal="center" vertical="center" wrapText="1"/>
    </xf>
    <xf numFmtId="165" fontId="53" fillId="48" borderId="82" xfId="61" applyFont="1" applyFill="1" applyBorder="1" applyAlignment="1">
      <alignment horizontal="center" vertical="center" wrapText="1"/>
    </xf>
    <xf numFmtId="165" fontId="53" fillId="48" borderId="31" xfId="61" applyFont="1" applyFill="1" applyBorder="1" applyAlignment="1">
      <alignment horizontal="center" vertical="center" wrapText="1"/>
    </xf>
    <xf numFmtId="165" fontId="53" fillId="60" borderId="61" xfId="61" applyFont="1" applyFill="1" applyBorder="1" applyAlignment="1">
      <alignment horizontal="center" vertical="center" wrapText="1"/>
    </xf>
    <xf numFmtId="165" fontId="53" fillId="45" borderId="114" xfId="61" applyFont="1" applyFill="1" applyBorder="1" applyAlignment="1">
      <alignment horizontal="center" vertical="center" wrapText="1"/>
    </xf>
    <xf numFmtId="165" fontId="53" fillId="45" borderId="115" xfId="61" applyFont="1" applyFill="1" applyBorder="1" applyAlignment="1">
      <alignment horizontal="center" vertical="center" wrapText="1"/>
    </xf>
    <xf numFmtId="165" fontId="53" fillId="45" borderId="116" xfId="61" applyFont="1" applyFill="1" applyBorder="1" applyAlignment="1">
      <alignment horizontal="center" vertical="center" wrapText="1"/>
    </xf>
    <xf numFmtId="165" fontId="53" fillId="48" borderId="67" xfId="61" applyFont="1" applyFill="1" applyBorder="1" applyAlignment="1">
      <alignment horizontal="center" vertical="center" wrapText="1"/>
    </xf>
    <xf numFmtId="165" fontId="53" fillId="48" borderId="61" xfId="61" applyFont="1" applyFill="1" applyBorder="1" applyAlignment="1">
      <alignment horizontal="center" vertical="center" wrapText="1"/>
    </xf>
    <xf numFmtId="165" fontId="53" fillId="56" borderId="67" xfId="61" applyFont="1" applyFill="1" applyBorder="1" applyAlignment="1">
      <alignment horizontal="center" vertical="center" wrapText="1"/>
    </xf>
    <xf numFmtId="165" fontId="53" fillId="56" borderId="61" xfId="61" applyFont="1" applyFill="1" applyBorder="1" applyAlignment="1">
      <alignment horizontal="center" vertical="center" wrapText="1"/>
    </xf>
    <xf numFmtId="165" fontId="53" fillId="38" borderId="109" xfId="61" applyFont="1" applyFill="1" applyBorder="1" applyAlignment="1">
      <alignment horizontal="center" vertical="center" wrapText="1"/>
    </xf>
    <xf numFmtId="165" fontId="53" fillId="38" borderId="14" xfId="61" applyFont="1" applyFill="1" applyBorder="1" applyAlignment="1">
      <alignment horizontal="center" vertical="center" wrapText="1"/>
    </xf>
    <xf numFmtId="165" fontId="53" fillId="38" borderId="82" xfId="61" applyFont="1" applyFill="1" applyBorder="1" applyAlignment="1">
      <alignment horizontal="center" vertical="center" wrapText="1"/>
    </xf>
    <xf numFmtId="165" fontId="53" fillId="38" borderId="111" xfId="61" applyFont="1" applyFill="1" applyBorder="1" applyAlignment="1">
      <alignment horizontal="center" vertical="center" wrapText="1"/>
    </xf>
    <xf numFmtId="165" fontId="53" fillId="38" borderId="80" xfId="61" applyFont="1" applyFill="1" applyBorder="1" applyAlignment="1">
      <alignment horizontal="center" vertical="center" wrapText="1"/>
    </xf>
    <xf numFmtId="165" fontId="53" fillId="45" borderId="97" xfId="61" applyFont="1" applyFill="1" applyBorder="1" applyAlignment="1">
      <alignment horizontal="center" vertical="center" wrapText="1"/>
    </xf>
    <xf numFmtId="165" fontId="53" fillId="45" borderId="102" xfId="61" applyFont="1" applyFill="1" applyBorder="1" applyAlignment="1">
      <alignment horizontal="center" vertical="center" wrapText="1"/>
    </xf>
    <xf numFmtId="165" fontId="38" fillId="0" borderId="0" xfId="61" applyFont="1" applyFill="1" applyAlignment="1">
      <alignment horizontal="center" vertical="center"/>
    </xf>
    <xf numFmtId="165" fontId="41" fillId="0" borderId="0" xfId="61" applyFont="1" applyAlignment="1">
      <alignment horizontal="center"/>
    </xf>
    <xf numFmtId="165" fontId="53" fillId="45" borderId="110" xfId="61" applyFont="1" applyFill="1" applyBorder="1" applyAlignment="1">
      <alignment horizontal="center" vertical="center" wrapText="1"/>
    </xf>
    <xf numFmtId="165" fontId="53" fillId="56" borderId="112" xfId="61" applyFont="1" applyFill="1" applyBorder="1" applyAlignment="1">
      <alignment horizontal="center" vertical="center" wrapText="1"/>
    </xf>
    <xf numFmtId="165" fontId="53" fillId="56" borderId="113" xfId="61" applyFont="1" applyFill="1" applyBorder="1" applyAlignment="1">
      <alignment horizontal="center" vertical="center" wrapText="1"/>
    </xf>
    <xf numFmtId="165" fontId="53" fillId="48" borderId="114" xfId="61" applyFont="1" applyFill="1" applyBorder="1" applyAlignment="1">
      <alignment horizontal="center" vertical="center" wrapText="1"/>
    </xf>
    <xf numFmtId="165" fontId="53" fillId="48" borderId="116" xfId="61" applyFont="1" applyFill="1" applyBorder="1" applyAlignment="1">
      <alignment horizontal="center" vertical="center" wrapText="1"/>
    </xf>
    <xf numFmtId="165" fontId="61" fillId="49" borderId="17" xfId="61" applyFont="1" applyFill="1" applyBorder="1" applyAlignment="1">
      <alignment horizontal="center" vertical="center"/>
    </xf>
    <xf numFmtId="165" fontId="61" fillId="49" borderId="38" xfId="61" applyFont="1" applyFill="1" applyBorder="1" applyAlignment="1">
      <alignment horizontal="center" vertical="center"/>
    </xf>
    <xf numFmtId="165" fontId="61" fillId="49" borderId="78" xfId="61" applyFont="1" applyFill="1" applyBorder="1" applyAlignment="1">
      <alignment horizontal="center" vertical="center"/>
    </xf>
    <xf numFmtId="165" fontId="61" fillId="49" borderId="54" xfId="61" applyFont="1" applyFill="1" applyBorder="1" applyAlignment="1">
      <alignment horizontal="center" vertical="center" wrapText="1"/>
    </xf>
    <xf numFmtId="165" fontId="61" fillId="49" borderId="108" xfId="61" applyFont="1" applyFill="1" applyBorder="1" applyAlignment="1">
      <alignment horizontal="center" vertical="center" wrapText="1"/>
    </xf>
    <xf numFmtId="165" fontId="61" fillId="49" borderId="37" xfId="61" applyFont="1" applyFill="1" applyBorder="1" applyAlignment="1">
      <alignment horizontal="center" vertical="center" wrapText="1"/>
    </xf>
    <xf numFmtId="165" fontId="53" fillId="58" borderId="79" xfId="61" applyFont="1" applyFill="1" applyBorder="1" applyAlignment="1">
      <alignment horizontal="center" vertical="center" wrapText="1"/>
    </xf>
    <xf numFmtId="165" fontId="53" fillId="58" borderId="60" xfId="61" applyFont="1" applyFill="1" applyBorder="1" applyAlignment="1">
      <alignment horizontal="center" vertical="center" wrapText="1"/>
    </xf>
    <xf numFmtId="165" fontId="60" fillId="59" borderId="31" xfId="61" applyFont="1" applyFill="1" applyBorder="1" applyAlignment="1">
      <alignment horizontal="center" vertical="center" wrapText="1"/>
    </xf>
    <xf numFmtId="165" fontId="60" fillId="59" borderId="57" xfId="61" applyFont="1" applyFill="1" applyBorder="1" applyAlignment="1">
      <alignment horizontal="center" vertical="center" wrapText="1"/>
    </xf>
    <xf numFmtId="165" fontId="60" fillId="59" borderId="34" xfId="61" applyFont="1" applyFill="1" applyBorder="1" applyAlignment="1">
      <alignment horizontal="center" vertical="center" wrapText="1"/>
    </xf>
    <xf numFmtId="165" fontId="53" fillId="49" borderId="81" xfId="61" applyFont="1" applyFill="1" applyBorder="1" applyAlignment="1">
      <alignment horizontal="center" vertical="center" wrapText="1"/>
    </xf>
    <xf numFmtId="165" fontId="53" fillId="49" borderId="30" xfId="61" applyFont="1" applyFill="1" applyBorder="1" applyAlignment="1">
      <alignment horizontal="center" vertical="center" wrapText="1"/>
    </xf>
    <xf numFmtId="165" fontId="53" fillId="49" borderId="67" xfId="61" applyFont="1" applyFill="1" applyBorder="1" applyAlignment="1">
      <alignment horizontal="center" vertical="center" wrapText="1"/>
    </xf>
    <xf numFmtId="165" fontId="53" fillId="49" borderId="83" xfId="61" applyFont="1" applyFill="1" applyBorder="1" applyAlignment="1">
      <alignment horizontal="center" vertical="center" wrapText="1"/>
    </xf>
    <xf numFmtId="165" fontId="53" fillId="35" borderId="67" xfId="61" applyFont="1" applyFill="1" applyBorder="1" applyAlignment="1">
      <alignment horizontal="center" vertical="center" wrapText="1"/>
    </xf>
    <xf numFmtId="165" fontId="53" fillId="35" borderId="61" xfId="61" applyFont="1" applyFill="1" applyBorder="1" applyAlignment="1">
      <alignment horizontal="center" vertical="center" wrapText="1"/>
    </xf>
    <xf numFmtId="165" fontId="53" fillId="48" borderId="83" xfId="61" applyFont="1" applyFill="1" applyBorder="1" applyAlignment="1">
      <alignment horizontal="center" vertical="center" wrapText="1"/>
    </xf>
    <xf numFmtId="165" fontId="53" fillId="48" borderId="81" xfId="61" applyFont="1" applyFill="1" applyBorder="1" applyAlignment="1">
      <alignment horizontal="center" vertical="center" wrapText="1"/>
    </xf>
    <xf numFmtId="165" fontId="53" fillId="49" borderId="65" xfId="61" applyFont="1" applyFill="1" applyBorder="1" applyAlignment="1">
      <alignment horizontal="center" vertical="center" wrapText="1"/>
    </xf>
    <xf numFmtId="165" fontId="53" fillId="62" borderId="80" xfId="61" applyFont="1" applyFill="1" applyBorder="1" applyAlignment="1">
      <alignment horizontal="center" vertical="center" wrapText="1"/>
    </xf>
    <xf numFmtId="165" fontId="53" fillId="62" borderId="81" xfId="61" applyFont="1" applyFill="1" applyBorder="1" applyAlignment="1">
      <alignment horizontal="center" vertical="center" wrapText="1"/>
    </xf>
    <xf numFmtId="165" fontId="79" fillId="59" borderId="31" xfId="61" applyFont="1" applyFill="1" applyBorder="1" applyAlignment="1">
      <alignment horizontal="center" vertical="center" wrapText="1"/>
    </xf>
    <xf numFmtId="165" fontId="79" fillId="59" borderId="57" xfId="61" applyFont="1" applyFill="1" applyBorder="1" applyAlignment="1">
      <alignment horizontal="center" vertical="center" wrapText="1"/>
    </xf>
    <xf numFmtId="165" fontId="79" fillId="59" borderId="34" xfId="61" applyFont="1" applyFill="1" applyBorder="1" applyAlignment="1">
      <alignment horizontal="center" vertical="center" wrapText="1"/>
    </xf>
    <xf numFmtId="165" fontId="65" fillId="48" borderId="112" xfId="61" applyFont="1" applyFill="1" applyBorder="1" applyAlignment="1">
      <alignment horizontal="center" vertical="center" wrapText="1"/>
    </xf>
    <xf numFmtId="165" fontId="65" fillId="48" borderId="113" xfId="61" applyFont="1" applyFill="1" applyBorder="1" applyAlignment="1">
      <alignment horizontal="center" vertical="center" wrapText="1"/>
    </xf>
    <xf numFmtId="165" fontId="65" fillId="35" borderId="83" xfId="61" applyFont="1" applyFill="1" applyBorder="1" applyAlignment="1">
      <alignment horizontal="center" vertical="center" wrapText="1"/>
    </xf>
    <xf numFmtId="165" fontId="65" fillId="35" borderId="81" xfId="61" applyFont="1" applyFill="1" applyBorder="1" applyAlignment="1">
      <alignment horizontal="center" vertical="center" wrapText="1"/>
    </xf>
    <xf numFmtId="165" fontId="65" fillId="35" borderId="67" xfId="61" applyFont="1" applyFill="1" applyBorder="1" applyAlignment="1">
      <alignment horizontal="center" vertical="center" wrapText="1"/>
    </xf>
    <xf numFmtId="165" fontId="65" fillId="35" borderId="61" xfId="61" applyFont="1" applyFill="1" applyBorder="1" applyAlignment="1">
      <alignment horizontal="center" vertical="center" wrapText="1"/>
    </xf>
    <xf numFmtId="165" fontId="68" fillId="0" borderId="0" xfId="0" applyFont="1" applyAlignment="1">
      <alignment horizontal="center"/>
    </xf>
    <xf numFmtId="165" fontId="65" fillId="42" borderId="109" xfId="61" applyFont="1" applyFill="1" applyBorder="1" applyAlignment="1">
      <alignment horizontal="center" vertical="center" wrapText="1"/>
    </xf>
    <xf numFmtId="165" fontId="65" fillId="42" borderId="14" xfId="61" applyFont="1" applyFill="1" applyBorder="1" applyAlignment="1">
      <alignment horizontal="center" vertical="center" wrapText="1"/>
    </xf>
    <xf numFmtId="165" fontId="65" fillId="42" borderId="82" xfId="61" applyFont="1" applyFill="1" applyBorder="1" applyAlignment="1">
      <alignment horizontal="center" vertical="center" wrapText="1"/>
    </xf>
    <xf numFmtId="165" fontId="65" fillId="42" borderId="111" xfId="61" applyFont="1" applyFill="1" applyBorder="1" applyAlignment="1">
      <alignment horizontal="center" vertical="center" wrapText="1"/>
    </xf>
    <xf numFmtId="165" fontId="65" fillId="42" borderId="80" xfId="61" applyFont="1" applyFill="1" applyBorder="1" applyAlignment="1">
      <alignment horizontal="center" vertical="center" wrapText="1"/>
    </xf>
    <xf numFmtId="165" fontId="65" fillId="36" borderId="81" xfId="61" applyFont="1" applyFill="1" applyBorder="1" applyAlignment="1">
      <alignment horizontal="center" vertical="center" wrapText="1"/>
    </xf>
    <xf numFmtId="165" fontId="65" fillId="36" borderId="112" xfId="61" applyFont="1" applyFill="1" applyBorder="1" applyAlignment="1">
      <alignment horizontal="center" vertical="center" wrapText="1"/>
    </xf>
    <xf numFmtId="165" fontId="65" fillId="36" borderId="113" xfId="61" applyFont="1" applyFill="1" applyBorder="1" applyAlignment="1">
      <alignment horizontal="center" vertical="center" wrapText="1"/>
    </xf>
    <xf numFmtId="165" fontId="65" fillId="48" borderId="83" xfId="61" applyFont="1" applyFill="1" applyBorder="1" applyAlignment="1">
      <alignment horizontal="center" vertical="center" wrapText="1"/>
    </xf>
    <xf numFmtId="165" fontId="65" fillId="48" borderId="81" xfId="61" applyFont="1" applyFill="1" applyBorder="1" applyAlignment="1">
      <alignment horizontal="center" vertical="center" wrapText="1"/>
    </xf>
    <xf numFmtId="165" fontId="65" fillId="40" borderId="114" xfId="61" applyFont="1" applyFill="1" applyBorder="1" applyAlignment="1">
      <alignment horizontal="center" vertical="center" wrapText="1"/>
    </xf>
    <xf numFmtId="165" fontId="65" fillId="40" borderId="115" xfId="61" applyFont="1" applyFill="1" applyBorder="1" applyAlignment="1">
      <alignment horizontal="center" vertical="center" wrapText="1"/>
    </xf>
    <xf numFmtId="165" fontId="65" fillId="40" borderId="116" xfId="61" applyFont="1" applyFill="1" applyBorder="1" applyAlignment="1">
      <alignment horizontal="center" vertical="center" wrapText="1"/>
    </xf>
    <xf numFmtId="165" fontId="65" fillId="36" borderId="83" xfId="61" applyFont="1" applyFill="1" applyBorder="1" applyAlignment="1">
      <alignment horizontal="center" vertical="center" wrapText="1"/>
    </xf>
    <xf numFmtId="165" fontId="65" fillId="36" borderId="67" xfId="61" applyFont="1" applyFill="1" applyBorder="1" applyAlignment="1">
      <alignment horizontal="center" vertical="center" wrapText="1"/>
    </xf>
    <xf numFmtId="165" fontId="65" fillId="36" borderId="61" xfId="61" applyFont="1" applyFill="1" applyBorder="1" applyAlignment="1">
      <alignment horizontal="center" vertical="center" wrapText="1"/>
    </xf>
    <xf numFmtId="165" fontId="65" fillId="42" borderId="117" xfId="61" applyFont="1" applyFill="1" applyBorder="1" applyAlignment="1">
      <alignment horizontal="center" vertical="center" wrapText="1"/>
    </xf>
    <xf numFmtId="165" fontId="65" fillId="42" borderId="118" xfId="61" applyFont="1" applyFill="1" applyBorder="1" applyAlignment="1">
      <alignment horizontal="center" vertical="center" wrapText="1"/>
    </xf>
    <xf numFmtId="165" fontId="69" fillId="35" borderId="112" xfId="61" applyFont="1" applyFill="1" applyBorder="1" applyAlignment="1">
      <alignment horizontal="center" vertical="center" wrapText="1"/>
    </xf>
    <xf numFmtId="165" fontId="69" fillId="35" borderId="113" xfId="61" applyFont="1" applyFill="1" applyBorder="1" applyAlignment="1">
      <alignment horizontal="center" vertical="center" wrapText="1"/>
    </xf>
    <xf numFmtId="165" fontId="71" fillId="0" borderId="156" xfId="0" applyFont="1" applyBorder="1" applyAlignment="1">
      <alignment horizontal="center"/>
    </xf>
    <xf numFmtId="165" fontId="71" fillId="37" borderId="124" xfId="0" applyFont="1" applyFill="1" applyBorder="1" applyAlignment="1">
      <alignment horizontal="center" wrapText="1"/>
    </xf>
    <xf numFmtId="165" fontId="71" fillId="37" borderId="125" xfId="0" applyFont="1" applyFill="1" applyBorder="1" applyAlignment="1">
      <alignment horizontal="center" wrapText="1"/>
    </xf>
    <xf numFmtId="165" fontId="71" fillId="37" borderId="126" xfId="0" applyFont="1" applyFill="1" applyBorder="1" applyAlignment="1">
      <alignment horizontal="center" wrapText="1"/>
    </xf>
    <xf numFmtId="165" fontId="71" fillId="37" borderId="143" xfId="0" applyFont="1" applyFill="1" applyBorder="1" applyAlignment="1">
      <alignment horizontal="center" wrapText="1"/>
    </xf>
    <xf numFmtId="165" fontId="71" fillId="37" borderId="144" xfId="0" applyFont="1" applyFill="1" applyBorder="1" applyAlignment="1">
      <alignment horizontal="center" wrapText="1"/>
    </xf>
    <xf numFmtId="165" fontId="71" fillId="37" borderId="145" xfId="0" applyFont="1" applyFill="1" applyBorder="1" applyAlignment="1">
      <alignment horizontal="center" wrapText="1"/>
    </xf>
    <xf numFmtId="165" fontId="71" fillId="37" borderId="146" xfId="0" applyFont="1" applyFill="1" applyBorder="1" applyAlignment="1">
      <alignment horizontal="center" wrapText="1"/>
    </xf>
    <xf numFmtId="165" fontId="71" fillId="37" borderId="147" xfId="0" applyFont="1" applyFill="1" applyBorder="1" applyAlignment="1">
      <alignment horizontal="center" wrapText="1"/>
    </xf>
    <xf numFmtId="165" fontId="71" fillId="37" borderId="148" xfId="0" applyFont="1" applyFill="1" applyBorder="1" applyAlignment="1">
      <alignment horizontal="center" wrapText="1"/>
    </xf>
    <xf numFmtId="165" fontId="71" fillId="50" borderId="146" xfId="0" applyFont="1" applyFill="1" applyBorder="1" applyAlignment="1">
      <alignment horizontal="center" wrapText="1"/>
    </xf>
    <xf numFmtId="165" fontId="71" fillId="50" borderId="147" xfId="0" applyFont="1" applyFill="1" applyBorder="1" applyAlignment="1">
      <alignment horizontal="center" wrapText="1"/>
    </xf>
    <xf numFmtId="165" fontId="71" fillId="50" borderId="148" xfId="0" applyFont="1" applyFill="1" applyBorder="1" applyAlignment="1">
      <alignment horizontal="center" wrapText="1"/>
    </xf>
    <xf numFmtId="165" fontId="72" fillId="51" borderId="149" xfId="0" applyFont="1" applyFill="1" applyBorder="1" applyAlignment="1">
      <alignment horizontal="center" wrapText="1"/>
    </xf>
    <xf numFmtId="165" fontId="72" fillId="51" borderId="129" xfId="0" applyFont="1" applyFill="1" applyBorder="1" applyAlignment="1">
      <alignment horizontal="center" wrapText="1"/>
    </xf>
    <xf numFmtId="165" fontId="72" fillId="51" borderId="128" xfId="0" applyFont="1" applyFill="1" applyBorder="1" applyAlignment="1">
      <alignment horizontal="center" wrapText="1"/>
    </xf>
    <xf numFmtId="165" fontId="71" fillId="51" borderId="150" xfId="0" applyFont="1" applyFill="1" applyBorder="1" applyAlignment="1">
      <alignment horizontal="center" wrapText="1"/>
    </xf>
    <xf numFmtId="165" fontId="71" fillId="51" borderId="96" xfId="0" applyFont="1" applyFill="1" applyBorder="1" applyAlignment="1">
      <alignment horizontal="center" wrapText="1"/>
    </xf>
    <xf numFmtId="165" fontId="71" fillId="51" borderId="151" xfId="0" applyFont="1" applyFill="1" applyBorder="1" applyAlignment="1">
      <alignment horizontal="center" wrapText="1"/>
    </xf>
    <xf numFmtId="165" fontId="72" fillId="51" borderId="152" xfId="0" applyFont="1" applyFill="1" applyBorder="1" applyAlignment="1">
      <alignment horizontal="center" wrapText="1"/>
    </xf>
    <xf numFmtId="165" fontId="72" fillId="51" borderId="130" xfId="0" applyFont="1" applyFill="1" applyBorder="1" applyAlignment="1">
      <alignment horizontal="center" wrapText="1"/>
    </xf>
    <xf numFmtId="165" fontId="72" fillId="51" borderId="153" xfId="0" applyFont="1" applyFill="1" applyBorder="1" applyAlignment="1">
      <alignment horizontal="center" wrapText="1"/>
    </xf>
    <xf numFmtId="165" fontId="72" fillId="51" borderId="154" xfId="0" applyFont="1" applyFill="1" applyBorder="1" applyAlignment="1">
      <alignment horizontal="center" wrapText="1"/>
    </xf>
    <xf numFmtId="165" fontId="72" fillId="51" borderId="131" xfId="0" applyFont="1" applyFill="1" applyBorder="1" applyAlignment="1">
      <alignment horizontal="center" wrapText="1"/>
    </xf>
    <xf numFmtId="165" fontId="72" fillId="51" borderId="155" xfId="0" applyFont="1" applyFill="1" applyBorder="1" applyAlignment="1">
      <alignment horizontal="center" wrapText="1"/>
    </xf>
    <xf numFmtId="165" fontId="72" fillId="51" borderId="131" xfId="0" applyFont="1" applyFill="1" applyBorder="1" applyAlignment="1">
      <alignment horizontal="center" textRotation="90" wrapText="1"/>
    </xf>
    <xf numFmtId="165" fontId="72" fillId="51" borderId="155" xfId="0" applyFont="1" applyFill="1" applyBorder="1" applyAlignment="1">
      <alignment horizontal="center" textRotation="90" wrapText="1"/>
    </xf>
    <xf numFmtId="165" fontId="71" fillId="37" borderId="146" xfId="0" applyFont="1" applyFill="1" applyBorder="1" applyAlignment="1">
      <alignment horizontal="center"/>
    </xf>
    <xf numFmtId="165" fontId="71" fillId="37" borderId="147" xfId="0" applyFont="1" applyFill="1" applyBorder="1" applyAlignment="1">
      <alignment horizontal="center"/>
    </xf>
  </cellXfs>
  <cellStyles count="8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Neutral" xfId="58" builtinId="28" customBuiltin="1"/>
    <cellStyle name="Normal" xfId="0" builtinId="0"/>
    <cellStyle name="Normal 14" xfId="59"/>
    <cellStyle name="Normal 2" xfId="60"/>
    <cellStyle name="Normal 2 2" xfId="61"/>
    <cellStyle name="Normal 2 2 2" xfId="62"/>
    <cellStyle name="Normal 2 3" xfId="63"/>
    <cellStyle name="Normal 2 3 2" xfId="64"/>
    <cellStyle name="Normal 2 4" xfId="65"/>
    <cellStyle name="Normal_03 MARZO" xfId="66"/>
    <cellStyle name="Normal_03 MARZO 2" xfId="67"/>
    <cellStyle name="Normal_20. Carga y Producción Judicial" xfId="68"/>
    <cellStyle name="Normal_20. Carga y Producción Judicial_1" xfId="69"/>
    <cellStyle name="Normal_20. Carga y Producción Judicial_2" xfId="70"/>
    <cellStyle name="Normal_20. Carga y Producción Judicial_3" xfId="71"/>
    <cellStyle name="Notas" xfId="72" builtinId="10" customBuiltin="1"/>
    <cellStyle name="Porcentaje 2" xfId="73"/>
    <cellStyle name="Porcentual 2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ítulo" xfId="78" builtinId="15" customBuiltin="1"/>
    <cellStyle name="Título 2" xfId="79" builtinId="17" customBuiltin="1"/>
    <cellStyle name="Título 3" xfId="80" builtinId="18" customBuiltin="1"/>
    <cellStyle name="Título de hoja" xfId="81"/>
    <cellStyle name="Total" xfId="82" builtinId="25" customBuiltin="1"/>
  </cellStyles>
  <dxfs count="0"/>
  <tableStyles count="0" defaultTableStyle="TableStyleMedium9" defaultPivotStyle="PivotStyleLight16"/>
  <colors>
    <mruColors>
      <color rgb="FFDBFAF9"/>
      <color rgb="FFC6F6F6"/>
      <color rgb="FFFFFFCC"/>
      <color rgb="FFCBDCA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TOTAL EJECUCIÓN PRESUPUESTAL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2010-11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</c:title>
    <c:plotArea>
      <c:layout>
        <c:manualLayout>
          <c:layoutTarget val="inner"/>
          <c:xMode val="edge"/>
          <c:yMode val="edge"/>
          <c:x val="0.11140242805191362"/>
          <c:y val="0.19689752226194487"/>
          <c:w val="0.83551821038935004"/>
          <c:h val="0.59414690928165514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1.6487757191162961E-3"/>
                  <c:y val="-1.114251829248494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-1.6487757191162552E-3"/>
                  <c:y val="-1.392814786560456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0"/>
                  <c:y val="-1.1142518292484943E-2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</c:ser>
        <c:gapWidth val="30"/>
        <c:overlap val="-38"/>
        <c:axId val="132799488"/>
        <c:axId val="132801280"/>
      </c:barChart>
      <c:catAx>
        <c:axId val="13279948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2801280"/>
        <c:crosses val="autoZero"/>
        <c:auto val="1"/>
        <c:lblAlgn val="ctr"/>
        <c:lblOffset val="100"/>
      </c:catAx>
      <c:valAx>
        <c:axId val="132801280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2799488"/>
        <c:crosses val="autoZero"/>
        <c:crossBetween val="between"/>
        <c:majorUnit val="20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MIXTAS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  <c:layout>
        <c:manualLayout>
          <c:xMode val="edge"/>
          <c:yMode val="edge"/>
          <c:x val="0.18200189559638483"/>
          <c:y val="3.4967437943977143E-2"/>
        </c:manualLayout>
      </c:layout>
    </c:title>
    <c:plotArea>
      <c:layout>
        <c:manualLayout>
          <c:layoutTarget val="inner"/>
          <c:xMode val="edge"/>
          <c:yMode val="edge"/>
          <c:x val="3.1944487771928945E-2"/>
          <c:y val="0.30034129692832767"/>
          <c:w val="0.93611238079478476"/>
          <c:h val="0.54948805460750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BOLETIN!$B$151:$B$151</c:f>
              <c:numCache>
                <c:formatCode>#\ ###\ ##0</c:formatCode>
                <c:ptCount val="1"/>
                <c:pt idx="0">
                  <c:v>116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BOLETIN!$M$151:$M$151</c:f>
              <c:numCache>
                <c:formatCode>#\ ###\ ##0</c:formatCode>
                <c:ptCount val="1"/>
                <c:pt idx="0">
                  <c:v>51</c:v>
                </c:pt>
              </c:numCache>
            </c:numRef>
          </c:val>
        </c:ser>
        <c:overlap val="-25"/>
        <c:axId val="147657856"/>
        <c:axId val="147659392"/>
      </c:barChart>
      <c:catAx>
        <c:axId val="147657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659392"/>
        <c:crosses val="autoZero"/>
        <c:auto val="1"/>
        <c:lblAlgn val="ctr"/>
        <c:lblOffset val="100"/>
      </c:catAx>
      <c:valAx>
        <c:axId val="147659392"/>
        <c:scaling>
          <c:orientation val="minMax"/>
        </c:scaling>
        <c:delete val="1"/>
        <c:axPos val="l"/>
        <c:numFmt formatCode="#\ ###\ ##0" sourceLinked="1"/>
        <c:tickLblPos val="nextTo"/>
        <c:crossAx val="147657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4785651793529"/>
          <c:y val="0.26671647272759846"/>
          <c:w val="0.50138961796442161"/>
          <c:h val="7.16723549488054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CIVIL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  <c:layout>
        <c:manualLayout>
          <c:xMode val="edge"/>
          <c:yMode val="edge"/>
          <c:x val="0.15858239843913419"/>
          <c:y val="2.8488817538584416E-2"/>
        </c:manualLayout>
      </c:layout>
    </c:title>
    <c:plotArea>
      <c:layout>
        <c:manualLayout>
          <c:layoutTarget val="inner"/>
          <c:xMode val="edge"/>
          <c:yMode val="edge"/>
          <c:x val="3.1858434612170396E-2"/>
          <c:y val="0.27508177551633139"/>
          <c:w val="0.93628399499100756"/>
          <c:h val="0.579289856675574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BOLETIN!$B$118</c:f>
              <c:numCache>
                <c:formatCode>#\ ###\ ##0</c:formatCode>
                <c:ptCount val="1"/>
                <c:pt idx="0">
                  <c:v>694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BOLETIN!$M$118</c:f>
              <c:numCache>
                <c:formatCode>#\ ###\ ##0</c:formatCode>
                <c:ptCount val="1"/>
                <c:pt idx="0">
                  <c:v>207</c:v>
                </c:pt>
              </c:numCache>
            </c:numRef>
          </c:val>
        </c:ser>
        <c:overlap val="-25"/>
        <c:axId val="147693952"/>
        <c:axId val="147695488"/>
      </c:barChart>
      <c:catAx>
        <c:axId val="1476939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695488"/>
        <c:crosses val="autoZero"/>
        <c:auto val="1"/>
        <c:lblAlgn val="ctr"/>
        <c:lblOffset val="100"/>
      </c:catAx>
      <c:valAx>
        <c:axId val="147695488"/>
        <c:scaling>
          <c:orientation val="minMax"/>
        </c:scaling>
        <c:delete val="1"/>
        <c:axPos val="l"/>
        <c:numFmt formatCode="#\ ###\ ##0" sourceLinked="1"/>
        <c:tickLblPos val="nextTo"/>
        <c:crossAx val="14769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915434464497247"/>
          <c:y val="0.29240849748150438"/>
          <c:w val="0.50289104127470785"/>
          <c:h val="7.11977507665910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LABORAL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FEBRERO</a:t>
            </a:r>
            <a:r>
              <a:rPr lang="es-PE" sz="105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2019</a:t>
            </a:r>
            <a:endParaRPr lang="es-PE" sz="105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62273119768824"/>
          <c:y val="7.1778982172682956E-2"/>
        </c:manualLayout>
      </c:layout>
    </c:title>
    <c:plotArea>
      <c:layout>
        <c:manualLayout>
          <c:layoutTarget val="inner"/>
          <c:xMode val="edge"/>
          <c:yMode val="edge"/>
          <c:x val="2.6058631921824206E-2"/>
          <c:y val="0.30844155844155829"/>
          <c:w val="0.94462540716612786"/>
          <c:h val="0.55194805194805263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BOLETIN!$B$116</c:f>
              <c:numCache>
                <c:formatCode>#\ ###\ ##0</c:formatCode>
                <c:ptCount val="1"/>
                <c:pt idx="0">
                  <c:v>154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BOLETIN!$M$116</c:f>
              <c:numCache>
                <c:formatCode>#\ ###\ ##0</c:formatCode>
                <c:ptCount val="1"/>
                <c:pt idx="0">
                  <c:v>87</c:v>
                </c:pt>
              </c:numCache>
            </c:numRef>
          </c:val>
        </c:ser>
        <c:ser>
          <c:idx val="2"/>
          <c:order val="2"/>
          <c:cat>
            <c:strLit>
              <c:ptCount val="1"/>
              <c:pt idx="0">
                <c:v>.</c:v>
              </c:pt>
            </c:strLit>
          </c:cat>
          <c:val>
            <c:numRef>
              <c:f>BOLETIN!$A$117</c:f>
              <c:numCache>
                <c:formatCode>_-* #,##0.00\ [$€]_-;\-* #,##0.00\ [$€]_-;_-* "-"??\ [$€]_-;_-@_-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BOLETIN!$B$117</c:f>
              <c:numCache>
                <c:formatCode>#\ ###\ ##0</c:formatCode>
                <c:ptCount val="1"/>
                <c:pt idx="0">
                  <c:v>1445</c:v>
                </c:pt>
              </c:numCache>
            </c:numRef>
          </c:val>
        </c:ser>
        <c:ser>
          <c:idx val="4"/>
          <c:order val="4"/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BOLETIN!$M$117</c:f>
              <c:numCache>
                <c:formatCode>#\ ###\ ##0</c:formatCode>
                <c:ptCount val="1"/>
                <c:pt idx="0">
                  <c:v>227</c:v>
                </c:pt>
              </c:numCache>
            </c:numRef>
          </c:val>
        </c:ser>
        <c:overlap val="-25"/>
        <c:axId val="148032128"/>
        <c:axId val="148038016"/>
      </c:barChart>
      <c:catAx>
        <c:axId val="148032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8038016"/>
        <c:crosses val="autoZero"/>
        <c:auto val="1"/>
        <c:lblAlgn val="ctr"/>
        <c:lblOffset val="100"/>
      </c:catAx>
      <c:valAx>
        <c:axId val="148038016"/>
        <c:scaling>
          <c:orientation val="minMax"/>
        </c:scaling>
        <c:delete val="1"/>
        <c:axPos val="l"/>
        <c:numFmt formatCode="#\ ###\ ##0" sourceLinked="1"/>
        <c:tickLblPos val="nextTo"/>
        <c:crossAx val="148032128"/>
        <c:crosses val="autoZero"/>
        <c:crossBetween val="between"/>
      </c:valAx>
    </c:plotArea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 -2019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229220510115661"/>
          <c:y val="0"/>
        </c:manualLayout>
      </c:layout>
    </c:title>
    <c:plotArea>
      <c:layout>
        <c:manualLayout>
          <c:layoutTarget val="inner"/>
          <c:xMode val="edge"/>
          <c:yMode val="edge"/>
          <c:x val="3.3492838616196272E-2"/>
          <c:y val="0.19714987236243744"/>
          <c:w val="0.92344540756084315"/>
          <c:h val="0.6888369034350220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BOLETIN!$A$427:$A$432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BOLETIN!$B$427:$B$432</c:f>
              <c:numCache>
                <c:formatCode>#\ ###\ ##0</c:formatCode>
                <c:ptCount val="6"/>
                <c:pt idx="0">
                  <c:v>433</c:v>
                </c:pt>
                <c:pt idx="1">
                  <c:v>344</c:v>
                </c:pt>
                <c:pt idx="2">
                  <c:v>178</c:v>
                </c:pt>
                <c:pt idx="3">
                  <c:v>606</c:v>
                </c:pt>
                <c:pt idx="4">
                  <c:v>300</c:v>
                </c:pt>
                <c:pt idx="5">
                  <c:v>501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BOLETIN!$A$427:$A$432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BOLETIN!$M$427:$M$432</c:f>
              <c:numCache>
                <c:formatCode>#\ ###\ 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39</c:v>
                </c:pt>
                <c:pt idx="3">
                  <c:v>63</c:v>
                </c:pt>
                <c:pt idx="4">
                  <c:v>59</c:v>
                </c:pt>
                <c:pt idx="5">
                  <c:v>98</c:v>
                </c:pt>
              </c:numCache>
            </c:numRef>
          </c:val>
        </c:ser>
        <c:overlap val="-25"/>
        <c:axId val="149623936"/>
        <c:axId val="149625472"/>
      </c:barChart>
      <c:catAx>
        <c:axId val="1496239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625472"/>
        <c:crosses val="autoZero"/>
        <c:auto val="1"/>
        <c:lblAlgn val="ctr"/>
        <c:lblOffset val="100"/>
      </c:catAx>
      <c:valAx>
        <c:axId val="149625472"/>
        <c:scaling>
          <c:orientation val="minMax"/>
        </c:scaling>
        <c:delete val="1"/>
        <c:axPos val="l"/>
        <c:numFmt formatCode="#\ ###\ ##0" sourceLinked="1"/>
        <c:tickLblPos val="nextTo"/>
        <c:crossAx val="14962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796365645681851"/>
          <c:y val="0.14746541480414802"/>
          <c:w val="0.37175822878599502"/>
          <c:h val="6.6820281669066894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FEBRERO- 2019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118734563507831"/>
          <c:y val="2.1390593047034768E-2"/>
        </c:manualLayout>
      </c:layout>
    </c:title>
    <c:plotArea>
      <c:layout>
        <c:manualLayout>
          <c:layoutTarget val="inner"/>
          <c:xMode val="edge"/>
          <c:yMode val="edge"/>
          <c:x val="2.9495732066805953E-2"/>
          <c:y val="0.24797843665768288"/>
          <c:w val="0.93434867385817633"/>
          <c:h val="0.6522911051212938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BOLETIN!$A$433:$A$436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BOLETIN!$B$433:$B$436</c:f>
              <c:numCache>
                <c:formatCode>#\ ###\ ##0</c:formatCode>
                <c:ptCount val="4"/>
                <c:pt idx="0">
                  <c:v>155</c:v>
                </c:pt>
                <c:pt idx="1">
                  <c:v>202</c:v>
                </c:pt>
                <c:pt idx="2">
                  <c:v>209</c:v>
                </c:pt>
                <c:pt idx="3">
                  <c:v>79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BOLETIN!$A$433:$A$436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BOLETIN!$M$433:$M$436</c:f>
              <c:numCache>
                <c:formatCode>#\ ###\ ##0</c:formatCode>
                <c:ptCount val="4"/>
                <c:pt idx="0">
                  <c:v>54</c:v>
                </c:pt>
                <c:pt idx="1">
                  <c:v>32</c:v>
                </c:pt>
                <c:pt idx="2">
                  <c:v>21</c:v>
                </c:pt>
                <c:pt idx="3">
                  <c:v>24</c:v>
                </c:pt>
              </c:numCache>
            </c:numRef>
          </c:val>
        </c:ser>
        <c:overlap val="-25"/>
        <c:axId val="149688320"/>
        <c:axId val="149689856"/>
      </c:barChart>
      <c:catAx>
        <c:axId val="1496883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689856"/>
        <c:crosses val="autoZero"/>
        <c:auto val="1"/>
        <c:lblAlgn val="ctr"/>
        <c:lblOffset val="100"/>
      </c:catAx>
      <c:valAx>
        <c:axId val="149689856"/>
        <c:scaling>
          <c:orientation val="minMax"/>
        </c:scaling>
        <c:delete val="1"/>
        <c:axPos val="l"/>
        <c:numFmt formatCode="#\ ###\ ##0" sourceLinked="1"/>
        <c:tickLblPos val="nextTo"/>
        <c:crossAx val="14968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973848178587788"/>
          <c:y val="0.20384586895963155"/>
          <c:w val="0.37058289692856183"/>
          <c:h val="6.468995056599521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DE FAMILIA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  <c:layout>
        <c:manualLayout>
          <c:xMode val="edge"/>
          <c:yMode val="edge"/>
          <c:x val="0.24539599012040081"/>
          <c:y val="2.4095415634883096E-2"/>
        </c:manualLayout>
      </c:layout>
    </c:title>
    <c:plotArea>
      <c:layout>
        <c:manualLayout>
          <c:layoutTarget val="inner"/>
          <c:xMode val="edge"/>
          <c:yMode val="edge"/>
          <c:x val="6.0240963855421978E-2"/>
          <c:y val="0.28772028412926526"/>
          <c:w val="0.9"/>
          <c:h val="0.6070196238336920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BOLETIN!$A$354:$A$357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BOLETIN!$B$354:$B$357</c:f>
              <c:numCache>
                <c:formatCode>#\ ###\ ##0</c:formatCode>
                <c:ptCount val="4"/>
                <c:pt idx="0">
                  <c:v>486</c:v>
                </c:pt>
                <c:pt idx="1">
                  <c:v>397</c:v>
                </c:pt>
                <c:pt idx="2">
                  <c:v>508</c:v>
                </c:pt>
                <c:pt idx="3">
                  <c:v>373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BOLETIN!$A$354:$A$357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BOLETIN!$M$354:$M$357</c:f>
              <c:numCache>
                <c:formatCode>#\ ###\ ##0</c:formatCode>
                <c:ptCount val="4"/>
                <c:pt idx="0">
                  <c:v>29</c:v>
                </c:pt>
                <c:pt idx="1">
                  <c:v>63</c:v>
                </c:pt>
                <c:pt idx="2">
                  <c:v>37</c:v>
                </c:pt>
                <c:pt idx="3">
                  <c:v>69</c:v>
                </c:pt>
              </c:numCache>
            </c:numRef>
          </c:val>
        </c:ser>
        <c:overlap val="-25"/>
        <c:axId val="149727872"/>
        <c:axId val="149741952"/>
      </c:barChart>
      <c:catAx>
        <c:axId val="149727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741952"/>
        <c:crosses val="autoZero"/>
        <c:auto val="1"/>
        <c:lblAlgn val="ctr"/>
        <c:lblOffset val="100"/>
      </c:catAx>
      <c:valAx>
        <c:axId val="149741952"/>
        <c:scaling>
          <c:orientation val="minMax"/>
        </c:scaling>
        <c:delete val="1"/>
        <c:axPos val="l"/>
        <c:numFmt formatCode="#\ ###\ ##0" sourceLinked="1"/>
        <c:tickLblPos val="nextTo"/>
        <c:crossAx val="14972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284612457840875"/>
          <c:y val="0.22130343247730186"/>
          <c:w val="0.5520585295388446"/>
          <c:h val="9.824582881203476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1592079035274914E-3"/>
          <c:y val="0.32225112065866018"/>
          <c:w val="0.97266841941265803"/>
          <c:h val="0.578005836903873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'!$B$180:$B$194</c:f>
              <c:numCache>
                <c:formatCode>#\ ###\ ##0</c:formatCode>
                <c:ptCount val="15"/>
                <c:pt idx="0">
                  <c:v>689</c:v>
                </c:pt>
                <c:pt idx="1">
                  <c:v>664</c:v>
                </c:pt>
                <c:pt idx="2">
                  <c:v>251</c:v>
                </c:pt>
                <c:pt idx="3">
                  <c:v>324</c:v>
                </c:pt>
                <c:pt idx="4">
                  <c:v>285</c:v>
                </c:pt>
                <c:pt idx="5">
                  <c:v>517</c:v>
                </c:pt>
                <c:pt idx="6">
                  <c:v>156</c:v>
                </c:pt>
                <c:pt idx="7">
                  <c:v>114</c:v>
                </c:pt>
                <c:pt idx="8">
                  <c:v>72</c:v>
                </c:pt>
                <c:pt idx="9">
                  <c:v>293</c:v>
                </c:pt>
                <c:pt idx="10">
                  <c:v>202</c:v>
                </c:pt>
                <c:pt idx="11">
                  <c:v>263</c:v>
                </c:pt>
                <c:pt idx="12">
                  <c:v>223</c:v>
                </c:pt>
                <c:pt idx="13">
                  <c:v>113</c:v>
                </c:pt>
                <c:pt idx="14">
                  <c:v>86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'!$M$180:$M$194</c:f>
              <c:numCache>
                <c:formatCode>#\ ###\ ##0</c:formatCode>
                <c:ptCount val="15"/>
                <c:pt idx="0">
                  <c:v>65</c:v>
                </c:pt>
                <c:pt idx="1">
                  <c:v>58</c:v>
                </c:pt>
                <c:pt idx="2">
                  <c:v>127</c:v>
                </c:pt>
                <c:pt idx="3">
                  <c:v>111</c:v>
                </c:pt>
                <c:pt idx="4">
                  <c:v>9</c:v>
                </c:pt>
                <c:pt idx="5">
                  <c:v>21</c:v>
                </c:pt>
                <c:pt idx="6">
                  <c:v>12</c:v>
                </c:pt>
                <c:pt idx="7">
                  <c:v>43</c:v>
                </c:pt>
                <c:pt idx="8">
                  <c:v>17</c:v>
                </c:pt>
                <c:pt idx="9">
                  <c:v>36</c:v>
                </c:pt>
                <c:pt idx="10">
                  <c:v>31</c:v>
                </c:pt>
                <c:pt idx="11">
                  <c:v>59</c:v>
                </c:pt>
                <c:pt idx="12">
                  <c:v>45</c:v>
                </c:pt>
                <c:pt idx="13">
                  <c:v>27</c:v>
                </c:pt>
                <c:pt idx="14">
                  <c:v>17</c:v>
                </c:pt>
              </c:numCache>
            </c:numRef>
          </c:val>
        </c:ser>
        <c:overlap val="-25"/>
        <c:axId val="152100864"/>
        <c:axId val="152102400"/>
      </c:barChart>
      <c:catAx>
        <c:axId val="152100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2102400"/>
        <c:crosses val="autoZero"/>
        <c:auto val="1"/>
        <c:lblAlgn val="ctr"/>
        <c:lblOffset val="100"/>
      </c:catAx>
      <c:valAx>
        <c:axId val="152102400"/>
        <c:scaling>
          <c:orientation val="minMax"/>
        </c:scaling>
        <c:delete val="1"/>
        <c:axPos val="l"/>
        <c:numFmt formatCode="#\ ###\ ##0" sourceLinked="1"/>
        <c:tickLblPos val="nextTo"/>
        <c:crossAx val="15210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15261229904398"/>
          <c:y val="0.26294013891350393"/>
          <c:w val="0.45114499791081153"/>
          <c:h val="6.832282620620980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Periodo : ENERO -  FEBRERO 2019</a:t>
            </a:r>
          </a:p>
        </c:rich>
      </c:tx>
      <c:layout>
        <c:manualLayout>
          <c:xMode val="edge"/>
          <c:yMode val="edge"/>
          <c:x val="0.12175368941826473"/>
          <c:y val="3.938875229529115E-3"/>
        </c:manualLayout>
      </c:layout>
    </c:title>
    <c:plotArea>
      <c:layout>
        <c:manualLayout>
          <c:layoutTarget val="inner"/>
          <c:xMode val="edge"/>
          <c:yMode val="edge"/>
          <c:x val="3.5466923567373278E-2"/>
          <c:y val="0.39808935405830931"/>
          <c:w val="0.90656719357872051"/>
          <c:h val="0.4777070063694268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'!$B$254:$B$255</c:f>
              <c:numCache>
                <c:formatCode>#\ ###\ ##0</c:formatCode>
                <c:ptCount val="2"/>
                <c:pt idx="0">
                  <c:v>94</c:v>
                </c:pt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'!$M$254:$M$255</c:f>
              <c:numCache>
                <c:formatCode>#\ ###\ ##0</c:formatCode>
                <c:ptCount val="2"/>
                <c:pt idx="0">
                  <c:v>14</c:v>
                </c:pt>
                <c:pt idx="1">
                  <c:v>6</c:v>
                </c:pt>
              </c:numCache>
            </c:numRef>
          </c:val>
        </c:ser>
        <c:overlap val="-25"/>
        <c:axId val="149842560"/>
        <c:axId val="149860736"/>
      </c:barChart>
      <c:catAx>
        <c:axId val="149842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860736"/>
        <c:crosses val="autoZero"/>
        <c:auto val="1"/>
        <c:lblAlgn val="ctr"/>
        <c:lblOffset val="100"/>
      </c:catAx>
      <c:valAx>
        <c:axId val="149860736"/>
        <c:scaling>
          <c:orientation val="minMax"/>
        </c:scaling>
        <c:delete val="1"/>
        <c:axPos val="l"/>
        <c:numFmt formatCode="#\ ###\ ##0" sourceLinked="1"/>
        <c:tickLblPos val="nextTo"/>
        <c:crossAx val="1498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88336863983373"/>
          <c:y val="0.39763800275953648"/>
          <c:w val="0.55032504185707753"/>
          <c:h val="6.692892637432180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510068017220563"/>
          <c:y val="3.6568967056255751E-2"/>
        </c:manualLayout>
      </c:layout>
    </c:title>
    <c:plotArea>
      <c:layout>
        <c:manualLayout>
          <c:layoutTarget val="inner"/>
          <c:xMode val="edge"/>
          <c:yMode val="edge"/>
          <c:x val="2.2067407332002704E-2"/>
          <c:y val="0.56521760557853962"/>
          <c:w val="0.95470572773190643"/>
          <c:h val="0.2577640728737295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'!$B$282:$B$287</c:f>
              <c:numCache>
                <c:formatCode>#\ ###\ ##0</c:formatCode>
                <c:ptCount val="6"/>
                <c:pt idx="0">
                  <c:v>479</c:v>
                </c:pt>
                <c:pt idx="1">
                  <c:v>176</c:v>
                </c:pt>
                <c:pt idx="2">
                  <c:v>441</c:v>
                </c:pt>
                <c:pt idx="3">
                  <c:v>145</c:v>
                </c:pt>
                <c:pt idx="4">
                  <c:v>75</c:v>
                </c:pt>
                <c:pt idx="5">
                  <c:v>344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'!$M$282:$M$287</c:f>
              <c:numCache>
                <c:formatCode>#\ ###\ ##0</c:formatCode>
                <c:ptCount val="6"/>
                <c:pt idx="0">
                  <c:v>79</c:v>
                </c:pt>
                <c:pt idx="1">
                  <c:v>53</c:v>
                </c:pt>
                <c:pt idx="2">
                  <c:v>67</c:v>
                </c:pt>
                <c:pt idx="3">
                  <c:v>42</c:v>
                </c:pt>
                <c:pt idx="4">
                  <c:v>13</c:v>
                </c:pt>
                <c:pt idx="5">
                  <c:v>22</c:v>
                </c:pt>
              </c:numCache>
            </c:numRef>
          </c:val>
        </c:ser>
        <c:overlap val="-25"/>
        <c:axId val="149911040"/>
        <c:axId val="149912576"/>
      </c:barChart>
      <c:catAx>
        <c:axId val="14991104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912576"/>
        <c:crosses val="autoZero"/>
        <c:auto val="1"/>
        <c:lblAlgn val="ctr"/>
        <c:lblOffset val="100"/>
      </c:catAx>
      <c:valAx>
        <c:axId val="149912576"/>
        <c:scaling>
          <c:orientation val="minMax"/>
        </c:scaling>
        <c:delete val="1"/>
        <c:axPos val="l"/>
        <c:numFmt formatCode="#\ ###\ ##0" sourceLinked="1"/>
        <c:tickLblPos val="nextTo"/>
        <c:crossAx val="14991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65688784279607"/>
          <c:y val="0.3303041119860044"/>
          <c:w val="0.46417933505615339"/>
          <c:h val="7.22897637795275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FEBRERO- 2019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3.4510997940127582E-2"/>
          <c:y val="0.35423327862767806"/>
          <c:w val="0.93700952518569713"/>
          <c:h val="0.47335604334546105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'!$B$146:$B$147</c:f>
              <c:numCache>
                <c:formatCode>#\ ###\ ##0</c:formatCode>
                <c:ptCount val="2"/>
                <c:pt idx="0">
                  <c:v>98</c:v>
                </c:pt>
                <c:pt idx="1">
                  <c:v>36</c:v>
                </c:pt>
              </c:numCache>
            </c:numRef>
          </c:val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'!$O$146:$O$147</c:f>
              <c:numCache>
                <c:formatCode>#\ ###\ ##0</c:formatCode>
                <c:ptCount val="2"/>
                <c:pt idx="0">
                  <c:v>17</c:v>
                </c:pt>
                <c:pt idx="1">
                  <c:v>28</c:v>
                </c:pt>
              </c:numCache>
            </c:numRef>
          </c:val>
        </c:ser>
        <c:overlap val="-25"/>
        <c:axId val="149942656"/>
        <c:axId val="149944192"/>
      </c:barChart>
      <c:catAx>
        <c:axId val="14994265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944192"/>
        <c:crosses val="autoZero"/>
        <c:auto val="1"/>
        <c:lblAlgn val="ctr"/>
        <c:lblOffset val="100"/>
      </c:catAx>
      <c:valAx>
        <c:axId val="149944192"/>
        <c:scaling>
          <c:orientation val="minMax"/>
        </c:scaling>
        <c:delete val="1"/>
        <c:axPos val="l"/>
        <c:numFmt formatCode="#\ ###\ ##0" sourceLinked="1"/>
        <c:tickLblPos val="nextTo"/>
        <c:crossAx val="149942656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0" i="0" strike="noStrike">
                <a:solidFill>
                  <a:srgbClr val="000000"/>
                </a:solidFill>
                <a:latin typeface="Calibri"/>
                <a:cs typeface="Calibri"/>
              </a:rPr>
              <a:t>PODER JUDICIAL: PROGRAMA ANUAL DE ADQUISICIONES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Enero-Octubre 2011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  <c:layout>
        <c:manualLayout>
          <c:xMode val="edge"/>
          <c:yMode val="edge"/>
          <c:x val="0.12231290653885656"/>
          <c:y val="2.7113112458386941E-2"/>
        </c:manualLayout>
      </c:layout>
    </c:title>
    <c:plotArea>
      <c:layout>
        <c:manualLayout>
          <c:layoutTarget val="inner"/>
          <c:xMode val="edge"/>
          <c:yMode val="edge"/>
          <c:x val="0.11304359825449881"/>
          <c:y val="0.2587863461997475"/>
          <c:w val="0.85652264831293257"/>
          <c:h val="0.60702970096236797"/>
        </c:manualLayout>
      </c:layout>
      <c:barChart>
        <c:barDir val="col"/>
        <c:grouping val="clustered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2.6340691878669626E-17"/>
                  <c:y val="1.313249237126279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43592448"/>
        <c:axId val="143602432"/>
      </c:barChart>
      <c:catAx>
        <c:axId val="143592448"/>
        <c:scaling>
          <c:orientation val="minMax"/>
        </c:scaling>
        <c:axPos val="b"/>
        <c:majorGridlines/>
        <c:numFmt formatCode="General" sourceLinked="0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3602432"/>
        <c:crosses val="autoZero"/>
        <c:auto val="1"/>
        <c:lblAlgn val="ctr"/>
        <c:lblOffset val="100"/>
      </c:catAx>
      <c:valAx>
        <c:axId val="143602432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35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0938034920033"/>
          <c:y val="0.32587926509186693"/>
          <c:w val="0.23260892388451437"/>
          <c:h val="0.10543130990415336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PE" sz="2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- 2019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5941622065925185"/>
          <c:y val="0"/>
        </c:manualLayout>
      </c:layout>
    </c:title>
    <c:plotArea>
      <c:layout>
        <c:manualLayout>
          <c:layoutTarget val="inner"/>
          <c:xMode val="edge"/>
          <c:yMode val="edge"/>
          <c:x val="2.8818494493985977E-2"/>
          <c:y val="0.34848510630112622"/>
          <c:w val="0.94236476995333951"/>
          <c:h val="0.5000003699103081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'!$V$146:$V$147</c:f>
              <c:numCache>
                <c:formatCode>#\ ###\ ##0</c:formatCode>
                <c:ptCount val="2"/>
                <c:pt idx="0">
                  <c:v>192</c:v>
                </c:pt>
                <c:pt idx="1">
                  <c:v>37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'!$A$146:$A$147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'!$W$146:$W$147</c:f>
              <c:numCache>
                <c:formatCode>#\ ###\ ##0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</c:ser>
        <c:overlap val="-25"/>
        <c:axId val="145721984"/>
        <c:axId val="145748352"/>
      </c:barChart>
      <c:catAx>
        <c:axId val="1457219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5748352"/>
        <c:crosses val="autoZero"/>
        <c:auto val="1"/>
        <c:lblAlgn val="ctr"/>
        <c:lblOffset val="100"/>
      </c:catAx>
      <c:valAx>
        <c:axId val="145748352"/>
        <c:scaling>
          <c:orientation val="minMax"/>
        </c:scaling>
        <c:delete val="1"/>
        <c:axPos val="l"/>
        <c:numFmt formatCode="#\ ###\ ##0" sourceLinked="1"/>
        <c:tickLblPos val="nextTo"/>
        <c:crossAx val="145721984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 20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19</a:t>
            </a:r>
          </a:p>
        </c:rich>
      </c:tx>
      <c:layout>
        <c:manualLayout>
          <c:xMode val="edge"/>
          <c:yMode val="edge"/>
          <c:x val="0.39314264371246144"/>
          <c:y val="5.8018521269747034E-2"/>
        </c:manualLayout>
      </c:layout>
    </c:title>
    <c:plotArea>
      <c:layout>
        <c:manualLayout>
          <c:layoutTarget val="inner"/>
          <c:xMode val="edge"/>
          <c:yMode val="edge"/>
          <c:x val="2.0043590807833512E-2"/>
          <c:y val="0.32682298046077829"/>
          <c:w val="0.97027390645055778"/>
          <c:h val="0.55488073337816968"/>
        </c:manualLayout>
      </c:layout>
      <c:barChart>
        <c:barDir val="col"/>
        <c:grouping val="clustered"/>
        <c:ser>
          <c:idx val="0"/>
          <c:order val="0"/>
          <c:tx>
            <c:v>INGRESADOS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'!$V$180:$V$194</c:f>
              <c:numCache>
                <c:formatCode>#\ ###\ ##0</c:formatCode>
                <c:ptCount val="15"/>
                <c:pt idx="0">
                  <c:v>212</c:v>
                </c:pt>
                <c:pt idx="1">
                  <c:v>213</c:v>
                </c:pt>
                <c:pt idx="2">
                  <c:v>88</c:v>
                </c:pt>
                <c:pt idx="3">
                  <c:v>64</c:v>
                </c:pt>
                <c:pt idx="4">
                  <c:v>73</c:v>
                </c:pt>
                <c:pt idx="5">
                  <c:v>185</c:v>
                </c:pt>
                <c:pt idx="6">
                  <c:v>52</c:v>
                </c:pt>
                <c:pt idx="7">
                  <c:v>14</c:v>
                </c:pt>
                <c:pt idx="8">
                  <c:v>29</c:v>
                </c:pt>
                <c:pt idx="9">
                  <c:v>78</c:v>
                </c:pt>
                <c:pt idx="10">
                  <c:v>43</c:v>
                </c:pt>
                <c:pt idx="11">
                  <c:v>76</c:v>
                </c:pt>
                <c:pt idx="12">
                  <c:v>77</c:v>
                </c:pt>
                <c:pt idx="13">
                  <c:v>47</c:v>
                </c:pt>
                <c:pt idx="14">
                  <c:v>39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'!$A$180:$A$194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'!$W$180:$W$194</c:f>
              <c:numCache>
                <c:formatCode>#\ ###\ ##0</c:formatCode>
                <c:ptCount val="15"/>
                <c:pt idx="0">
                  <c:v>88</c:v>
                </c:pt>
                <c:pt idx="1">
                  <c:v>75</c:v>
                </c:pt>
                <c:pt idx="2">
                  <c:v>95</c:v>
                </c:pt>
                <c:pt idx="3">
                  <c:v>32</c:v>
                </c:pt>
                <c:pt idx="4">
                  <c:v>13</c:v>
                </c:pt>
                <c:pt idx="5">
                  <c:v>36</c:v>
                </c:pt>
                <c:pt idx="6">
                  <c:v>19</c:v>
                </c:pt>
                <c:pt idx="7">
                  <c:v>2</c:v>
                </c:pt>
                <c:pt idx="8">
                  <c:v>26</c:v>
                </c:pt>
                <c:pt idx="9">
                  <c:v>36</c:v>
                </c:pt>
                <c:pt idx="10">
                  <c:v>24</c:v>
                </c:pt>
                <c:pt idx="11">
                  <c:v>49</c:v>
                </c:pt>
                <c:pt idx="12">
                  <c:v>51</c:v>
                </c:pt>
                <c:pt idx="13">
                  <c:v>27</c:v>
                </c:pt>
                <c:pt idx="14">
                  <c:v>8</c:v>
                </c:pt>
              </c:numCache>
            </c:numRef>
          </c:val>
        </c:ser>
        <c:overlap val="-25"/>
        <c:axId val="148329600"/>
        <c:axId val="148331136"/>
      </c:barChart>
      <c:catAx>
        <c:axId val="1483296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8331136"/>
        <c:crosses val="autoZero"/>
        <c:auto val="1"/>
        <c:lblAlgn val="ctr"/>
        <c:lblOffset val="100"/>
      </c:catAx>
      <c:valAx>
        <c:axId val="148331136"/>
        <c:scaling>
          <c:orientation val="minMax"/>
        </c:scaling>
        <c:delete val="1"/>
        <c:axPos val="l"/>
        <c:numFmt formatCode="#\ ###\ ##0" sourceLinked="1"/>
        <c:tickLblPos val="nextTo"/>
        <c:crossAx val="14832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87602738752993"/>
          <c:y val="0.36172931213787102"/>
          <c:w val="0.45148985147158233"/>
          <c:h val="6.296320507106423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layout>
        <c:manualLayout>
          <c:xMode val="edge"/>
          <c:yMode val="edge"/>
          <c:x val="0.27411641297839484"/>
          <c:y val="2.4886472524267816E-2"/>
        </c:manualLayout>
      </c:layout>
    </c:title>
    <c:plotArea>
      <c:layout>
        <c:manualLayout>
          <c:layoutTarget val="inner"/>
          <c:xMode val="edge"/>
          <c:yMode val="edge"/>
          <c:x val="6.6666777956026727E-2"/>
          <c:y val="0.33333462508768047"/>
          <c:w val="0.88889037274701643"/>
          <c:h val="0.54762116978689923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'!$V$254:$V$255</c:f>
              <c:numCache>
                <c:formatCode>#\ ###\ ##0</c:formatCode>
                <c:ptCount val="2"/>
                <c:pt idx="0">
                  <c:v>56</c:v>
                </c:pt>
                <c:pt idx="1">
                  <c:v>34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'!$A$254:$A$255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'!$W$254:$W$255</c:f>
              <c:numCache>
                <c:formatCode>#\ ###\ ##0</c:formatCode>
                <c:ptCount val="2"/>
                <c:pt idx="0">
                  <c:v>14</c:v>
                </c:pt>
                <c:pt idx="1">
                  <c:v>5</c:v>
                </c:pt>
              </c:numCache>
            </c:numRef>
          </c:val>
        </c:ser>
        <c:overlap val="-25"/>
        <c:axId val="148463616"/>
        <c:axId val="148465152"/>
      </c:barChart>
      <c:catAx>
        <c:axId val="1484636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8465152"/>
        <c:crosses val="autoZero"/>
        <c:auto val="1"/>
        <c:lblAlgn val="ctr"/>
        <c:lblOffset val="100"/>
      </c:catAx>
      <c:valAx>
        <c:axId val="148465152"/>
        <c:scaling>
          <c:orientation val="minMax"/>
        </c:scaling>
        <c:delete val="1"/>
        <c:axPos val="l"/>
        <c:numFmt formatCode="#\ ###\ ##0" sourceLinked="1"/>
        <c:tickLblPos val="nextTo"/>
        <c:crossAx val="14846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985935720299184"/>
          <c:y val="0.34259342582177227"/>
          <c:w val="0.55026539349820003"/>
          <c:h val="6.746073407490753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6893454724409482"/>
          <c:y val="2.3535177571830223E-2"/>
        </c:manualLayout>
      </c:layout>
    </c:title>
    <c:plotArea>
      <c:layout>
        <c:manualLayout>
          <c:layoutTarget val="inner"/>
          <c:xMode val="edge"/>
          <c:yMode val="edge"/>
          <c:x val="2.7707808564231867E-2"/>
          <c:y val="0.46273309467693458"/>
          <c:w val="0.93954659949621944"/>
          <c:h val="0.41614922608529825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'!$V$282:$V$287</c:f>
              <c:numCache>
                <c:formatCode>#\ ###\ ##0</c:formatCode>
                <c:ptCount val="6"/>
                <c:pt idx="0">
                  <c:v>105</c:v>
                </c:pt>
                <c:pt idx="1">
                  <c:v>113</c:v>
                </c:pt>
                <c:pt idx="2">
                  <c:v>91</c:v>
                </c:pt>
                <c:pt idx="3">
                  <c:v>90</c:v>
                </c:pt>
                <c:pt idx="4">
                  <c:v>14</c:v>
                </c:pt>
                <c:pt idx="5">
                  <c:v>63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'!$A$282:$A$287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'!$W$282:$W$287</c:f>
              <c:numCache>
                <c:formatCode>#\ ###\ ##0</c:formatCode>
                <c:ptCount val="6"/>
                <c:pt idx="0">
                  <c:v>86</c:v>
                </c:pt>
                <c:pt idx="1">
                  <c:v>66</c:v>
                </c:pt>
                <c:pt idx="2">
                  <c:v>65</c:v>
                </c:pt>
                <c:pt idx="3">
                  <c:v>47</c:v>
                </c:pt>
                <c:pt idx="4">
                  <c:v>12</c:v>
                </c:pt>
                <c:pt idx="5">
                  <c:v>22</c:v>
                </c:pt>
              </c:numCache>
            </c:numRef>
          </c:val>
        </c:ser>
        <c:overlap val="-25"/>
        <c:axId val="148490880"/>
        <c:axId val="148377984"/>
      </c:barChart>
      <c:catAx>
        <c:axId val="14849088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8377984"/>
        <c:crosses val="autoZero"/>
        <c:auto val="1"/>
        <c:lblAlgn val="ctr"/>
        <c:lblOffset val="100"/>
      </c:catAx>
      <c:valAx>
        <c:axId val="148377984"/>
        <c:scaling>
          <c:orientation val="minMax"/>
        </c:scaling>
        <c:delete val="1"/>
        <c:axPos val="l"/>
        <c:numFmt formatCode="#\ ###\ ##0" sourceLinked="1"/>
        <c:tickLblPos val="nextTo"/>
        <c:crossAx val="14849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62516404199482"/>
          <c:y val="0.3373507072677896"/>
          <c:w val="0.37055052493438451"/>
          <c:h val="6.425754302836039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764321713306968"/>
          <c:y val="5.9828805183135887E-2"/>
        </c:manualLayout>
      </c:layout>
    </c:title>
    <c:plotArea>
      <c:layout>
        <c:manualLayout>
          <c:layoutTarget val="inner"/>
          <c:xMode val="edge"/>
          <c:yMode val="edge"/>
          <c:x val="2.7672964473075521E-2"/>
          <c:y val="0.38461580133288226"/>
          <c:w val="0.93710720602004904"/>
          <c:h val="0.47633187703533508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'!$V$288:$V$292</c:f>
              <c:numCache>
                <c:formatCode>#\ ###\ ##0</c:formatCode>
                <c:ptCount val="5"/>
                <c:pt idx="0">
                  <c:v>22</c:v>
                </c:pt>
                <c:pt idx="1">
                  <c:v>8</c:v>
                </c:pt>
                <c:pt idx="2">
                  <c:v>63</c:v>
                </c:pt>
                <c:pt idx="3">
                  <c:v>18</c:v>
                </c:pt>
                <c:pt idx="4">
                  <c:v>54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'!$W$288:$W$292</c:f>
              <c:numCache>
                <c:formatCode>#\ ###\ ##0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38</c:v>
                </c:pt>
                <c:pt idx="3">
                  <c:v>15</c:v>
                </c:pt>
                <c:pt idx="4">
                  <c:v>25</c:v>
                </c:pt>
              </c:numCache>
            </c:numRef>
          </c:val>
        </c:ser>
        <c:overlap val="-25"/>
        <c:axId val="148416000"/>
        <c:axId val="148417536"/>
      </c:barChart>
      <c:catAx>
        <c:axId val="14841600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8417536"/>
        <c:crosses val="autoZero"/>
        <c:auto val="1"/>
        <c:lblAlgn val="ctr"/>
        <c:lblOffset val="100"/>
      </c:catAx>
      <c:valAx>
        <c:axId val="148417536"/>
        <c:scaling>
          <c:orientation val="minMax"/>
        </c:scaling>
        <c:delete val="1"/>
        <c:axPos val="l"/>
        <c:numFmt formatCode="#\ ###\ ##0" sourceLinked="1"/>
        <c:tickLblPos val="nextTo"/>
        <c:crossAx val="14841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25547628142731"/>
          <c:y val="0.34732827315504827"/>
          <c:w val="0.36833635232215811"/>
          <c:h val="6.1068785320753827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PROCESAL  - EXPEDIIENTES  RESUELTOS - EN TRAMITE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10373511003444"/>
          <c:y val="1.3467167955356931E-2"/>
        </c:manualLayout>
      </c:layout>
    </c:title>
    <c:plotArea>
      <c:layout>
        <c:manualLayout>
          <c:layoutTarget val="inner"/>
          <c:xMode val="edge"/>
          <c:yMode val="edge"/>
          <c:x val="2.8004691378353049E-2"/>
          <c:y val="0.44510401879521266"/>
          <c:w val="0.93699029903406261"/>
          <c:h val="0.43323457829400847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'!$B$288:$B$292</c:f>
              <c:numCache>
                <c:formatCode>#\ ###\ ##0</c:formatCode>
                <c:ptCount val="5"/>
                <c:pt idx="0">
                  <c:v>85</c:v>
                </c:pt>
                <c:pt idx="1">
                  <c:v>75</c:v>
                </c:pt>
                <c:pt idx="2">
                  <c:v>144</c:v>
                </c:pt>
                <c:pt idx="3">
                  <c:v>79</c:v>
                </c:pt>
                <c:pt idx="4">
                  <c:v>162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'NCPP '!$A$288:$A$292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'!$W$288:$W$292</c:f>
              <c:numCache>
                <c:formatCode>#\ ###\ ##0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38</c:v>
                </c:pt>
                <c:pt idx="3">
                  <c:v>15</c:v>
                </c:pt>
                <c:pt idx="4">
                  <c:v>25</c:v>
                </c:pt>
              </c:numCache>
            </c:numRef>
          </c:val>
        </c:ser>
        <c:overlap val="-25"/>
        <c:axId val="152207744"/>
        <c:axId val="152209280"/>
      </c:barChart>
      <c:catAx>
        <c:axId val="1522077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2209280"/>
        <c:crosses val="autoZero"/>
        <c:auto val="1"/>
        <c:lblAlgn val="ctr"/>
        <c:lblOffset val="100"/>
      </c:catAx>
      <c:valAx>
        <c:axId val="152209280"/>
        <c:scaling>
          <c:orientation val="minMax"/>
        </c:scaling>
        <c:delete val="1"/>
        <c:axPos val="l"/>
        <c:numFmt formatCode="#\ ###\ ##0" sourceLinked="1"/>
        <c:tickLblPos val="nextTo"/>
        <c:crossAx val="152207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1096305269884"/>
          <c:y val="0.3000846515807159"/>
          <c:w val="0.37031520290733011"/>
          <c:h val="6.13033505946891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8550724637681178E-2"/>
          <c:y val="0.40509268372703416"/>
          <c:w val="0.78516010498687649"/>
          <c:h val="0.4236996937882765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VIOLENCIA'!$B$119:$B$124</c:f>
              <c:numCache>
                <c:formatCode>#\ ###\ ##0</c:formatCode>
                <c:ptCount val="6"/>
                <c:pt idx="0">
                  <c:v>172</c:v>
                </c:pt>
                <c:pt idx="1">
                  <c:v>190</c:v>
                </c:pt>
                <c:pt idx="2">
                  <c:v>384</c:v>
                </c:pt>
                <c:pt idx="3">
                  <c:v>127</c:v>
                </c:pt>
                <c:pt idx="4">
                  <c:v>374</c:v>
                </c:pt>
                <c:pt idx="5">
                  <c:v>396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howVal val="1"/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VIOLENCIA'!$M$119:$M$124</c:f>
              <c:numCache>
                <c:formatCode>#\ ###\ ##0</c:formatCode>
                <c:ptCount val="6"/>
                <c:pt idx="0">
                  <c:v>163</c:v>
                </c:pt>
                <c:pt idx="1">
                  <c:v>178</c:v>
                </c:pt>
                <c:pt idx="2">
                  <c:v>379</c:v>
                </c:pt>
                <c:pt idx="3">
                  <c:v>113</c:v>
                </c:pt>
                <c:pt idx="4">
                  <c:v>373</c:v>
                </c:pt>
                <c:pt idx="5">
                  <c:v>395</c:v>
                </c:pt>
              </c:numCache>
            </c:numRef>
          </c:val>
        </c:ser>
        <c:axId val="160006144"/>
        <c:axId val="160007680"/>
      </c:barChart>
      <c:catAx>
        <c:axId val="160006144"/>
        <c:scaling>
          <c:orientation val="minMax"/>
        </c:scaling>
        <c:axPos val="b"/>
        <c:tickLblPos val="nextTo"/>
        <c:crossAx val="160007680"/>
        <c:crosses val="autoZero"/>
        <c:auto val="1"/>
        <c:lblAlgn val="ctr"/>
        <c:lblOffset val="100"/>
      </c:catAx>
      <c:valAx>
        <c:axId val="160007680"/>
        <c:scaling>
          <c:orientation val="minMax"/>
        </c:scaling>
        <c:delete val="1"/>
        <c:axPos val="l"/>
        <c:numFmt formatCode="#\ ###\ ##0" sourceLinked="1"/>
        <c:tickLblPos val="nextTo"/>
        <c:crossAx val="16000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298619194339851"/>
          <c:y val="0.224153269903762"/>
          <c:w val="0.39310076457834081"/>
          <c:h val="0.1674343832020998"/>
        </c:manualLayout>
      </c:layout>
    </c:legend>
    <c:plotVisOnly val="1"/>
  </c:chart>
  <c:spPr>
    <a:ln>
      <a:solidFill>
        <a:srgbClr val="C0504D">
          <a:lumMod val="75000"/>
          <a:alpha val="88000"/>
        </a:srgb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strike="noStrike">
                <a:solidFill>
                  <a:srgbClr val="000000"/>
                </a:solidFill>
                <a:latin typeface="Calibri"/>
                <a:cs typeface="Calibri"/>
              </a:rPr>
              <a:t>PRODUCCIÓN JUDICIAL POR DISTRITO JUDICIAL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700" b="0" i="0" strike="noStrike">
                <a:solidFill>
                  <a:srgbClr val="000000"/>
                </a:solidFill>
                <a:latin typeface="Calibri"/>
                <a:cs typeface="Calibri"/>
              </a:rPr>
              <a:t>ENERO--OCTUBRE 2011</a:t>
            </a:r>
          </a:p>
        </c:rich>
      </c:tx>
      <c:layout>
        <c:manualLayout>
          <c:xMode val="edge"/>
          <c:yMode val="edge"/>
          <c:x val="0.25647716432302547"/>
          <c:y val="2.7910989387196172E-2"/>
        </c:manualLayout>
      </c:layout>
    </c:title>
    <c:plotArea>
      <c:layout>
        <c:manualLayout>
          <c:layoutTarget val="inner"/>
          <c:xMode val="edge"/>
          <c:yMode val="edge"/>
          <c:x val="0.12557434301178838"/>
          <c:y val="0.15535754924024114"/>
          <c:w val="0.82082741285754701"/>
          <c:h val="0.79821637368261578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</c:ser>
        <c:gapWidth val="27"/>
        <c:axId val="144139776"/>
        <c:axId val="144141312"/>
      </c:barChart>
      <c:catAx>
        <c:axId val="144139776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lang="es-PE"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4141312"/>
        <c:crosses val="autoZero"/>
        <c:auto val="1"/>
        <c:lblAlgn val="ctr"/>
        <c:lblOffset val="100"/>
      </c:catAx>
      <c:valAx>
        <c:axId val="144141312"/>
        <c:scaling>
          <c:orientation val="minMax"/>
        </c:scaling>
        <c:axPos val="t"/>
        <c:majorGridlines/>
        <c:numFmt formatCode="###\ ###\ ##0" sourceLinked="1"/>
        <c:tickLblPos val="nextTo"/>
        <c:txPr>
          <a:bodyPr rot="0" vert="horz"/>
          <a:lstStyle/>
          <a:p>
            <a:pPr>
              <a:defRPr lang="es-PE"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4139776"/>
        <c:crosses val="autoZero"/>
        <c:crossBetween val="between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PENALES LIQUIDADORAS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  <c:layout>
        <c:manualLayout>
          <c:xMode val="edge"/>
          <c:yMode val="edge"/>
          <c:x val="0.12720330566787291"/>
          <c:y val="2.0831298526708758E-2"/>
        </c:manualLayout>
      </c:layout>
    </c:title>
    <c:plotArea>
      <c:layout>
        <c:manualLayout>
          <c:layoutTarget val="inner"/>
          <c:xMode val="edge"/>
          <c:yMode val="edge"/>
          <c:x val="5.2364908055410407E-2"/>
          <c:y val="0.31707317073170732"/>
          <c:w val="0.89020343694197124"/>
          <c:h val="0.5609756097560976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BOLETIN!$B$184:$B$184</c:f>
              <c:numCache>
                <c:formatCode>#\ ###\ ##0</c:formatCode>
                <c:ptCount val="1"/>
                <c:pt idx="0">
                  <c:v>524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BOLETIN!$M$184:$M$184</c:f>
              <c:numCache>
                <c:formatCode>#\ ###\ ##0</c:formatCode>
                <c:ptCount val="1"/>
                <c:pt idx="0">
                  <c:v>57</c:v>
                </c:pt>
              </c:numCache>
            </c:numRef>
          </c:val>
        </c:ser>
        <c:overlap val="-25"/>
        <c:axId val="143716736"/>
        <c:axId val="143718272"/>
      </c:barChart>
      <c:catAx>
        <c:axId val="1437167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3718272"/>
        <c:crosses val="autoZero"/>
        <c:auto val="1"/>
        <c:lblAlgn val="ctr"/>
        <c:lblOffset val="100"/>
      </c:catAx>
      <c:valAx>
        <c:axId val="143718272"/>
        <c:scaling>
          <c:orientation val="minMax"/>
        </c:scaling>
        <c:delete val="1"/>
        <c:axPos val="l"/>
        <c:numFmt formatCode="#\ ###\ ##0" sourceLinked="1"/>
        <c:tickLblPos val="nextTo"/>
        <c:crossAx val="14371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81116549620588"/>
          <c:y val="0.26442536146396461"/>
          <c:w val="0.63344647797403764"/>
          <c:h val="5.574912891986061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CIVILES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</c:title>
    <c:plotArea>
      <c:layout>
        <c:manualLayout>
          <c:layoutTarget val="inner"/>
          <c:xMode val="edge"/>
          <c:yMode val="edge"/>
          <c:x val="3.2015095352864016E-2"/>
          <c:y val="0.23918634498833341"/>
          <c:w val="0.94444531290949119"/>
          <c:h val="0.61577761156571365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BOLETIN!$B$220:$B$228</c:f>
              <c:numCache>
                <c:formatCode>#\ ###\ ##0</c:formatCode>
                <c:ptCount val="9"/>
                <c:pt idx="0">
                  <c:v>900</c:v>
                </c:pt>
                <c:pt idx="1">
                  <c:v>221</c:v>
                </c:pt>
                <c:pt idx="2">
                  <c:v>555</c:v>
                </c:pt>
                <c:pt idx="3">
                  <c:v>673</c:v>
                </c:pt>
                <c:pt idx="4">
                  <c:v>470</c:v>
                </c:pt>
                <c:pt idx="5">
                  <c:v>320</c:v>
                </c:pt>
                <c:pt idx="6">
                  <c:v>656</c:v>
                </c:pt>
                <c:pt idx="7">
                  <c:v>557</c:v>
                </c:pt>
                <c:pt idx="8">
                  <c:v>433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BOLETIN!$M$220:$M$228</c:f>
              <c:numCache>
                <c:formatCode>#\ ###\ ##0</c:formatCode>
                <c:ptCount val="9"/>
                <c:pt idx="0">
                  <c:v>244</c:v>
                </c:pt>
                <c:pt idx="1">
                  <c:v>195</c:v>
                </c:pt>
                <c:pt idx="2">
                  <c:v>40</c:v>
                </c:pt>
                <c:pt idx="3">
                  <c:v>47</c:v>
                </c:pt>
                <c:pt idx="4">
                  <c:v>57</c:v>
                </c:pt>
                <c:pt idx="5">
                  <c:v>57</c:v>
                </c:pt>
                <c:pt idx="6">
                  <c:v>55</c:v>
                </c:pt>
                <c:pt idx="7">
                  <c:v>85</c:v>
                </c:pt>
                <c:pt idx="8">
                  <c:v>127</c:v>
                </c:pt>
              </c:numCache>
            </c:numRef>
          </c:val>
        </c:ser>
        <c:overlap val="-25"/>
        <c:axId val="131824640"/>
        <c:axId val="131830528"/>
      </c:barChart>
      <c:catAx>
        <c:axId val="131824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830528"/>
        <c:crosses val="autoZero"/>
        <c:auto val="1"/>
        <c:lblAlgn val="ctr"/>
        <c:lblOffset val="100"/>
      </c:catAx>
      <c:valAx>
        <c:axId val="131830528"/>
        <c:scaling>
          <c:orientation val="minMax"/>
        </c:scaling>
        <c:delete val="1"/>
        <c:axPos val="l"/>
        <c:numFmt formatCode="#\ ###\ ##0" sourceLinked="1"/>
        <c:tickLblPos val="nextTo"/>
        <c:crossAx val="1318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221169387725014"/>
          <c:y val="0.222728189510663"/>
          <c:w val="0.45085062107349588"/>
          <c:h val="6.6158027956429138E-2"/>
        </c:manualLayout>
      </c:layout>
      <c:txPr>
        <a:bodyPr/>
        <a:lstStyle/>
        <a:p>
          <a:pPr>
            <a:defRPr lang="es-PE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PENALES LIQUIDADORES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FEBRERIO 2019</a:t>
            </a:r>
          </a:p>
        </c:rich>
      </c:tx>
      <c:layout>
        <c:manualLayout>
          <c:xMode val="edge"/>
          <c:yMode val="edge"/>
          <c:x val="0.27700219336310533"/>
          <c:y val="3.9555961301938704E-2"/>
        </c:manualLayout>
      </c:layout>
    </c:title>
    <c:plotArea>
      <c:layout>
        <c:manualLayout>
          <c:layoutTarget val="inner"/>
          <c:xMode val="edge"/>
          <c:yMode val="edge"/>
          <c:x val="8.4232506925850767E-4"/>
          <c:y val="0.28735861088145714"/>
          <c:w val="0.93787575150300972"/>
          <c:h val="0.6280208050762499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BOLETIN!$B$269:$B$274</c:f>
              <c:numCache>
                <c:formatCode>#\ ###\ ##0</c:formatCode>
                <c:ptCount val="2"/>
                <c:pt idx="0">
                  <c:v>67</c:v>
                </c:pt>
                <c:pt idx="1">
                  <c:v>78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BOLETIN!$M$269:$M$274</c:f>
              <c:numCache>
                <c:formatCode>#\ ###\ ##0</c:formatCode>
                <c:ptCount val="2"/>
                <c:pt idx="0">
                  <c:v>19</c:v>
                </c:pt>
                <c:pt idx="1">
                  <c:v>7</c:v>
                </c:pt>
              </c:numCache>
            </c:numRef>
          </c:val>
        </c:ser>
        <c:overlap val="-25"/>
        <c:axId val="145557376"/>
        <c:axId val="145558912"/>
      </c:barChart>
      <c:catAx>
        <c:axId val="1455573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5558912"/>
        <c:crosses val="autoZero"/>
        <c:auto val="1"/>
        <c:lblAlgn val="ctr"/>
        <c:lblOffset val="100"/>
      </c:catAx>
      <c:valAx>
        <c:axId val="145558912"/>
        <c:scaling>
          <c:orientation val="minMax"/>
        </c:scaling>
        <c:delete val="1"/>
        <c:axPos val="l"/>
        <c:numFmt formatCode="#\ ###\ ##0" sourceLinked="1"/>
        <c:tickLblPos val="nextTo"/>
        <c:crossAx val="14555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165007179713757"/>
          <c:y val="0.23059150214918786"/>
          <c:w val="0.43158979376075246"/>
          <c:h val="6.0386727021441801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 DE TRABAJO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2019</a:t>
            </a:r>
          </a:p>
        </c:rich>
      </c:tx>
      <c:layout>
        <c:manualLayout>
          <c:xMode val="edge"/>
          <c:yMode val="edge"/>
          <c:x val="0.23346237151067789"/>
          <c:y val="2.9138091609516581E-2"/>
        </c:manualLayout>
      </c:layout>
    </c:title>
    <c:plotArea>
      <c:layout>
        <c:manualLayout>
          <c:layoutTarget val="inner"/>
          <c:xMode val="edge"/>
          <c:yMode val="edge"/>
          <c:x val="5.8676725719712795E-2"/>
          <c:y val="0.38709677419355043"/>
          <c:w val="0.88888997260501379"/>
          <c:h val="0.5040322580645161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BOLETIN!$B$319:$B$322</c:f>
              <c:numCache>
                <c:formatCode>#\ ###\ ##0</c:formatCode>
                <c:ptCount val="4"/>
                <c:pt idx="0">
                  <c:v>2349</c:v>
                </c:pt>
                <c:pt idx="1">
                  <c:v>639</c:v>
                </c:pt>
                <c:pt idx="2">
                  <c:v>581</c:v>
                </c:pt>
                <c:pt idx="3">
                  <c:v>1483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BOLETIN!$M$319:$M$322</c:f>
              <c:numCache>
                <c:formatCode>#\ ###\ ##0</c:formatCode>
                <c:ptCount val="4"/>
                <c:pt idx="0">
                  <c:v>129</c:v>
                </c:pt>
                <c:pt idx="1">
                  <c:v>59</c:v>
                </c:pt>
                <c:pt idx="2">
                  <c:v>85</c:v>
                </c:pt>
                <c:pt idx="3">
                  <c:v>124</c:v>
                </c:pt>
              </c:numCache>
            </c:numRef>
          </c:val>
        </c:ser>
        <c:overlap val="-25"/>
        <c:axId val="145601280"/>
        <c:axId val="145602816"/>
      </c:barChart>
      <c:catAx>
        <c:axId val="1456012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5602816"/>
        <c:crosses val="autoZero"/>
        <c:auto val="1"/>
        <c:lblAlgn val="ctr"/>
        <c:lblOffset val="100"/>
      </c:catAx>
      <c:valAx>
        <c:axId val="145602816"/>
        <c:scaling>
          <c:orientation val="minMax"/>
        </c:scaling>
        <c:delete val="1"/>
        <c:axPos val="l"/>
        <c:numFmt formatCode="#\ ###\ ##0" sourceLinked="1"/>
        <c:tickLblPos val="nextTo"/>
        <c:crossAx val="145601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47709392131227"/>
          <c:y val="0.32435018203369914"/>
          <c:w val="0.54573502282252173"/>
          <c:h val="8.06451612903225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MIXTOS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 FEBRERO - 2019</a:t>
            </a:r>
          </a:p>
        </c:rich>
      </c:tx>
      <c:layout>
        <c:manualLayout>
          <c:xMode val="edge"/>
          <c:yMode val="edge"/>
          <c:x val="0.22869517259709704"/>
          <c:y val="3.0422863808690581E-2"/>
        </c:manualLayout>
      </c:layout>
    </c:title>
    <c:plotArea>
      <c:layout>
        <c:manualLayout>
          <c:layoutTarget val="inner"/>
          <c:xMode val="edge"/>
          <c:yMode val="edge"/>
          <c:x val="4.3038001284365905E-2"/>
          <c:y val="0.30991735537190235"/>
          <c:w val="0.92405120404667973"/>
          <c:h val="0.5661157024793388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BOLETIN!$A$381:$A$385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BOLETIN!$B$381:$B$385</c:f>
              <c:numCache>
                <c:formatCode>#\ ###\ ##0</c:formatCode>
                <c:ptCount val="5"/>
                <c:pt idx="0">
                  <c:v>844</c:v>
                </c:pt>
                <c:pt idx="1">
                  <c:v>911</c:v>
                </c:pt>
                <c:pt idx="2">
                  <c:v>450</c:v>
                </c:pt>
                <c:pt idx="3">
                  <c:v>619</c:v>
                </c:pt>
                <c:pt idx="4">
                  <c:v>261</c:v>
                </c:pt>
              </c:numCache>
            </c:numRef>
          </c:val>
        </c:ser>
        <c:ser>
          <c:idx val="1"/>
          <c:order val="1"/>
          <c:tx>
            <c:v>EXP. RESUELTO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BOLETIN!$A$381:$A$385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BOLETIN!$M$381:$M$385</c:f>
              <c:numCache>
                <c:formatCode>#\ ###\ ##0</c:formatCode>
                <c:ptCount val="5"/>
                <c:pt idx="0">
                  <c:v>199</c:v>
                </c:pt>
                <c:pt idx="1">
                  <c:v>106</c:v>
                </c:pt>
                <c:pt idx="2">
                  <c:v>45</c:v>
                </c:pt>
                <c:pt idx="3">
                  <c:v>88</c:v>
                </c:pt>
                <c:pt idx="4">
                  <c:v>61</c:v>
                </c:pt>
              </c:numCache>
            </c:numRef>
          </c:val>
        </c:ser>
        <c:overlap val="-25"/>
        <c:axId val="146972032"/>
        <c:axId val="146982016"/>
      </c:barChart>
      <c:catAx>
        <c:axId val="1469720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6982016"/>
        <c:crosses val="autoZero"/>
        <c:auto val="1"/>
        <c:lblAlgn val="ctr"/>
        <c:lblOffset val="100"/>
      </c:catAx>
      <c:valAx>
        <c:axId val="146982016"/>
        <c:scaling>
          <c:orientation val="minMax"/>
        </c:scaling>
        <c:delete val="1"/>
        <c:axPos val="l"/>
        <c:numFmt formatCode="#\ ###\ ##0" sourceLinked="1"/>
        <c:tickLblPos val="nextTo"/>
        <c:crossAx val="14697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05089870095352"/>
          <c:y val="0.26446277548639757"/>
          <c:w val="0.53038001262500678"/>
          <c:h val="8.264466941632300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FEBRERO 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8712605952936582"/>
          <c:y val="3.3754788484337632E-3"/>
        </c:manualLayout>
      </c:layout>
    </c:title>
    <c:plotArea>
      <c:layout>
        <c:manualLayout>
          <c:layoutTarget val="inner"/>
          <c:xMode val="edge"/>
          <c:yMode val="edge"/>
          <c:x val="3.3460803059273451E-2"/>
          <c:y val="0.195822454308094"/>
          <c:w val="0.92351816443594315"/>
          <c:h val="0.694516971279373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BOLETIN!$A$417:$A$426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BOLETIN!$B$417:$B$426</c:f>
              <c:numCache>
                <c:formatCode>#\ ###\ ##0</c:formatCode>
                <c:ptCount val="10"/>
                <c:pt idx="0">
                  <c:v>591</c:v>
                </c:pt>
                <c:pt idx="1">
                  <c:v>505</c:v>
                </c:pt>
                <c:pt idx="2">
                  <c:v>670</c:v>
                </c:pt>
                <c:pt idx="3">
                  <c:v>738</c:v>
                </c:pt>
                <c:pt idx="4">
                  <c:v>1090</c:v>
                </c:pt>
                <c:pt idx="5">
                  <c:v>773</c:v>
                </c:pt>
                <c:pt idx="6">
                  <c:v>276</c:v>
                </c:pt>
                <c:pt idx="7">
                  <c:v>520</c:v>
                </c:pt>
                <c:pt idx="8">
                  <c:v>340</c:v>
                </c:pt>
                <c:pt idx="9">
                  <c:v>512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BOLETIN!$A$417:$A$426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BOLETIN!$M$417:$M$426</c:f>
              <c:numCache>
                <c:formatCode>#\ ###\ ##0</c:formatCode>
                <c:ptCount val="10"/>
                <c:pt idx="0">
                  <c:v>79</c:v>
                </c:pt>
                <c:pt idx="1">
                  <c:v>63</c:v>
                </c:pt>
                <c:pt idx="2">
                  <c:v>206</c:v>
                </c:pt>
                <c:pt idx="3">
                  <c:v>139</c:v>
                </c:pt>
                <c:pt idx="4">
                  <c:v>130</c:v>
                </c:pt>
                <c:pt idx="5">
                  <c:v>121</c:v>
                </c:pt>
                <c:pt idx="6">
                  <c:v>84</c:v>
                </c:pt>
                <c:pt idx="7">
                  <c:v>112</c:v>
                </c:pt>
                <c:pt idx="8">
                  <c:v>83</c:v>
                </c:pt>
                <c:pt idx="9">
                  <c:v>105</c:v>
                </c:pt>
              </c:numCache>
            </c:numRef>
          </c:val>
        </c:ser>
        <c:overlap val="-25"/>
        <c:axId val="146999552"/>
        <c:axId val="147021824"/>
      </c:barChart>
      <c:catAx>
        <c:axId val="1469995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021824"/>
        <c:crosses val="autoZero"/>
        <c:auto val="1"/>
        <c:lblAlgn val="ctr"/>
        <c:lblOffset val="100"/>
      </c:catAx>
      <c:valAx>
        <c:axId val="147021824"/>
        <c:scaling>
          <c:orientation val="minMax"/>
        </c:scaling>
        <c:delete val="1"/>
        <c:axPos val="l"/>
        <c:numFmt formatCode="#\ ###\ ##0" sourceLinked="1"/>
        <c:tickLblPos val="nextTo"/>
        <c:crossAx val="14699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61810772697541"/>
          <c:y val="0.18818554991331038"/>
          <c:w val="0.37140131384150632"/>
          <c:h val="7.088615228579453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image" Target="../media/image5.jpeg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image" Target="../media/image6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image" Target="../media/image5.jpeg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22</xdr:row>
      <xdr:rowOff>95250</xdr:rowOff>
    </xdr:from>
    <xdr:to>
      <xdr:col>12</xdr:col>
      <xdr:colOff>333375</xdr:colOff>
      <xdr:row>56</xdr:row>
      <xdr:rowOff>104775</xdr:rowOff>
    </xdr:to>
    <xdr:graphicFrame macro="">
      <xdr:nvGraphicFramePr>
        <xdr:cNvPr id="269467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0.07974</cdr:x>
      <cdr:y>0.88568</cdr:y>
    </cdr:from>
    <cdr:to>
      <cdr:x>0.99851</cdr:x>
      <cdr:y>0.95972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0.33892</cdr:x>
      <cdr:y>0.83573</cdr:y>
    </cdr:from>
    <cdr:to>
      <cdr:x>0.94677</cdr:x>
      <cdr:y>0.87998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59</xdr:row>
      <xdr:rowOff>152400</xdr:rowOff>
    </xdr:from>
    <xdr:to>
      <xdr:col>11</xdr:col>
      <xdr:colOff>19050</xdr:colOff>
      <xdr:row>78</xdr:row>
      <xdr:rowOff>57150</xdr:rowOff>
    </xdr:to>
    <xdr:graphicFrame macro="">
      <xdr:nvGraphicFramePr>
        <xdr:cNvPr id="2692113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49</xdr:row>
      <xdr:rowOff>95250</xdr:rowOff>
    </xdr:from>
    <xdr:to>
      <xdr:col>12</xdr:col>
      <xdr:colOff>104775</xdr:colOff>
      <xdr:row>69</xdr:row>
      <xdr:rowOff>123825</xdr:rowOff>
    </xdr:to>
    <xdr:graphicFrame macro="">
      <xdr:nvGraphicFramePr>
        <xdr:cNvPr id="270010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21</xdr:row>
      <xdr:rowOff>19050</xdr:rowOff>
    </xdr:from>
    <xdr:to>
      <xdr:col>12</xdr:col>
      <xdr:colOff>609600</xdr:colOff>
      <xdr:row>31</xdr:row>
      <xdr:rowOff>76200</xdr:rowOff>
    </xdr:to>
    <xdr:sp macro="" textlink="">
      <xdr:nvSpPr>
        <xdr:cNvPr id="31168721" name="Picture 2"/>
        <xdr:cNvSpPr>
          <a:spLocks noChangeAspect="1" noChangeArrowheads="1"/>
        </xdr:cNvSpPr>
      </xdr:nvSpPr>
      <xdr:spPr bwMode="auto">
        <a:xfrm>
          <a:off x="5514975" y="1876425"/>
          <a:ext cx="2400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186</xdr:row>
      <xdr:rowOff>57150</xdr:rowOff>
    </xdr:from>
    <xdr:to>
      <xdr:col>15</xdr:col>
      <xdr:colOff>152400</xdr:colOff>
      <xdr:row>206</xdr:row>
      <xdr:rowOff>123825</xdr:rowOff>
    </xdr:to>
    <xdr:graphicFrame macro="">
      <xdr:nvGraphicFramePr>
        <xdr:cNvPr id="3116872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1495424</xdr:colOff>
      <xdr:row>230</xdr:row>
      <xdr:rowOff>57150</xdr:rowOff>
    </xdr:from>
    <xdr:to>
      <xdr:col>19</xdr:col>
      <xdr:colOff>694764</xdr:colOff>
      <xdr:row>258</xdr:row>
      <xdr:rowOff>66675</xdr:rowOff>
    </xdr:to>
    <xdr:graphicFrame macro="">
      <xdr:nvGraphicFramePr>
        <xdr:cNvPr id="3116872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276</xdr:row>
      <xdr:rowOff>85725</xdr:rowOff>
    </xdr:from>
    <xdr:to>
      <xdr:col>18</xdr:col>
      <xdr:colOff>457200</xdr:colOff>
      <xdr:row>306</xdr:row>
      <xdr:rowOff>28575</xdr:rowOff>
    </xdr:to>
    <xdr:graphicFrame macro="">
      <xdr:nvGraphicFramePr>
        <xdr:cNvPr id="3116872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326</xdr:row>
      <xdr:rowOff>19050</xdr:rowOff>
    </xdr:from>
    <xdr:to>
      <xdr:col>16</xdr:col>
      <xdr:colOff>428625</xdr:colOff>
      <xdr:row>343</xdr:row>
      <xdr:rowOff>114300</xdr:rowOff>
    </xdr:to>
    <xdr:graphicFrame macro="">
      <xdr:nvGraphicFramePr>
        <xdr:cNvPr id="3116872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57150</xdr:colOff>
      <xdr:row>387</xdr:row>
      <xdr:rowOff>47625</xdr:rowOff>
    </xdr:from>
    <xdr:to>
      <xdr:col>17</xdr:col>
      <xdr:colOff>104775</xdr:colOff>
      <xdr:row>404</xdr:row>
      <xdr:rowOff>85725</xdr:rowOff>
    </xdr:to>
    <xdr:graphicFrame macro="">
      <xdr:nvGraphicFramePr>
        <xdr:cNvPr id="3116872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1428750</xdr:colOff>
      <xdr:row>438</xdr:row>
      <xdr:rowOff>66675</xdr:rowOff>
    </xdr:from>
    <xdr:to>
      <xdr:col>18</xdr:col>
      <xdr:colOff>409575</xdr:colOff>
      <xdr:row>461</xdr:row>
      <xdr:rowOff>104775</xdr:rowOff>
    </xdr:to>
    <xdr:graphicFrame macro="">
      <xdr:nvGraphicFramePr>
        <xdr:cNvPr id="3116872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428625</xdr:colOff>
      <xdr:row>152</xdr:row>
      <xdr:rowOff>200025</xdr:rowOff>
    </xdr:from>
    <xdr:to>
      <xdr:col>16</xdr:col>
      <xdr:colOff>257175</xdr:colOff>
      <xdr:row>173</xdr:row>
      <xdr:rowOff>76200</xdr:rowOff>
    </xdr:to>
    <xdr:graphicFrame macro="">
      <xdr:nvGraphicFramePr>
        <xdr:cNvPr id="31168730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219075</xdr:colOff>
      <xdr:row>120</xdr:row>
      <xdr:rowOff>95250</xdr:rowOff>
    </xdr:from>
    <xdr:to>
      <xdr:col>20</xdr:col>
      <xdr:colOff>47625</xdr:colOff>
      <xdr:row>142</xdr:row>
      <xdr:rowOff>104775</xdr:rowOff>
    </xdr:to>
    <xdr:graphicFrame macro="">
      <xdr:nvGraphicFramePr>
        <xdr:cNvPr id="31168731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409575</xdr:colOff>
      <xdr:row>120</xdr:row>
      <xdr:rowOff>104775</xdr:rowOff>
    </xdr:from>
    <xdr:to>
      <xdr:col>9</xdr:col>
      <xdr:colOff>333375</xdr:colOff>
      <xdr:row>142</xdr:row>
      <xdr:rowOff>104775</xdr:rowOff>
    </xdr:to>
    <xdr:graphicFrame macro="">
      <xdr:nvGraphicFramePr>
        <xdr:cNvPr id="31168732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1409700</xdr:colOff>
      <xdr:row>462</xdr:row>
      <xdr:rowOff>142875</xdr:rowOff>
    </xdr:from>
    <xdr:to>
      <xdr:col>18</xdr:col>
      <xdr:colOff>381000</xdr:colOff>
      <xdr:row>488</xdr:row>
      <xdr:rowOff>85725</xdr:rowOff>
    </xdr:to>
    <xdr:graphicFrame macro="">
      <xdr:nvGraphicFramePr>
        <xdr:cNvPr id="31168733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1381125</xdr:colOff>
      <xdr:row>489</xdr:row>
      <xdr:rowOff>133350</xdr:rowOff>
    </xdr:from>
    <xdr:to>
      <xdr:col>18</xdr:col>
      <xdr:colOff>409575</xdr:colOff>
      <xdr:row>511</xdr:row>
      <xdr:rowOff>133350</xdr:rowOff>
    </xdr:to>
    <xdr:graphicFrame macro="">
      <xdr:nvGraphicFramePr>
        <xdr:cNvPr id="31168734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323850</xdr:colOff>
      <xdr:row>359</xdr:row>
      <xdr:rowOff>85725</xdr:rowOff>
    </xdr:from>
    <xdr:to>
      <xdr:col>17</xdr:col>
      <xdr:colOff>38100</xdr:colOff>
      <xdr:row>371</xdr:row>
      <xdr:rowOff>38100</xdr:rowOff>
    </xdr:to>
    <xdr:graphicFrame macro="">
      <xdr:nvGraphicFramePr>
        <xdr:cNvPr id="3116873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1056409</xdr:colOff>
      <xdr:row>24</xdr:row>
      <xdr:rowOff>0</xdr:rowOff>
    </xdr:from>
    <xdr:to>
      <xdr:col>18</xdr:col>
      <xdr:colOff>318082</xdr:colOff>
      <xdr:row>56</xdr:row>
      <xdr:rowOff>96412</xdr:rowOff>
    </xdr:to>
    <xdr:pic>
      <xdr:nvPicPr>
        <xdr:cNvPr id="17" name="16 Imagen" descr="CSJJU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6409" y="2788227"/>
          <a:ext cx="10397264" cy="5499685"/>
        </a:xfrm>
        <a:prstGeom prst="rect">
          <a:avLst/>
        </a:prstGeom>
      </xdr:spPr>
    </xdr:pic>
    <xdr:clientData/>
  </xdr:twoCellAnchor>
  <xdr:twoCellAnchor>
    <xdr:from>
      <xdr:col>0</xdr:col>
      <xdr:colOff>432955</xdr:colOff>
      <xdr:row>93</xdr:row>
      <xdr:rowOff>17318</xdr:rowOff>
    </xdr:from>
    <xdr:to>
      <xdr:col>20</xdr:col>
      <xdr:colOff>779318</xdr:colOff>
      <xdr:row>98</xdr:row>
      <xdr:rowOff>164109</xdr:rowOff>
    </xdr:to>
    <xdr:grpSp>
      <xdr:nvGrpSpPr>
        <xdr:cNvPr id="18" name="17 Grupo"/>
        <xdr:cNvGrpSpPr/>
      </xdr:nvGrpSpPr>
      <xdr:grpSpPr>
        <a:xfrm>
          <a:off x="432955" y="16954500"/>
          <a:ext cx="12988636" cy="926109"/>
          <a:chOff x="15875" y="32385000"/>
          <a:chExt cx="11953875" cy="889000"/>
        </a:xfrm>
      </xdr:grpSpPr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3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3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0.13425</cdr:x>
      <cdr:y>0.85509</cdr:y>
    </cdr:from>
    <cdr:to>
      <cdr:x>0.28869</cdr:x>
      <cdr:y>0.99181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2950" y="2524124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/>
            <a:t>1ra Sala Laboral</a:t>
          </a:r>
        </a:p>
      </cdr:txBody>
    </cdr:sp>
  </cdr:relSizeAnchor>
  <cdr:relSizeAnchor xmlns:cdr="http://schemas.openxmlformats.org/drawingml/2006/chartDrawing">
    <cdr:from>
      <cdr:x>0.59359</cdr:x>
      <cdr:y>0.85317</cdr:y>
    </cdr:from>
    <cdr:to>
      <cdr:x>0.75096</cdr:x>
      <cdr:y>0.9894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441700" y="2517775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/>
            <a:t>2da Sala Laboral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9525</xdr:rowOff>
    </xdr:from>
    <xdr:to>
      <xdr:col>22</xdr:col>
      <xdr:colOff>314325</xdr:colOff>
      <xdr:row>219</xdr:row>
      <xdr:rowOff>38100</xdr:rowOff>
    </xdr:to>
    <xdr:graphicFrame macro="">
      <xdr:nvGraphicFramePr>
        <xdr:cNvPr id="2966414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258</xdr:row>
      <xdr:rowOff>76200</xdr:rowOff>
    </xdr:from>
    <xdr:to>
      <xdr:col>11</xdr:col>
      <xdr:colOff>238125</xdr:colOff>
      <xdr:row>273</xdr:row>
      <xdr:rowOff>57150</xdr:rowOff>
    </xdr:to>
    <xdr:graphicFrame macro="">
      <xdr:nvGraphicFramePr>
        <xdr:cNvPr id="296641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294</xdr:row>
      <xdr:rowOff>76200</xdr:rowOff>
    </xdr:from>
    <xdr:to>
      <xdr:col>12</xdr:col>
      <xdr:colOff>428625</xdr:colOff>
      <xdr:row>307</xdr:row>
      <xdr:rowOff>142875</xdr:rowOff>
    </xdr:to>
    <xdr:graphicFrame macro="">
      <xdr:nvGraphicFramePr>
        <xdr:cNvPr id="2966414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150</xdr:row>
      <xdr:rowOff>57150</xdr:rowOff>
    </xdr:from>
    <xdr:to>
      <xdr:col>12</xdr:col>
      <xdr:colOff>285750</xdr:colOff>
      <xdr:row>168</xdr:row>
      <xdr:rowOff>19050</xdr:rowOff>
    </xdr:to>
    <xdr:graphicFrame macro="">
      <xdr:nvGraphicFramePr>
        <xdr:cNvPr id="296641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933450</xdr:colOff>
      <xdr:row>150</xdr:row>
      <xdr:rowOff>76200</xdr:rowOff>
    </xdr:from>
    <xdr:to>
      <xdr:col>22</xdr:col>
      <xdr:colOff>133350</xdr:colOff>
      <xdr:row>168</xdr:row>
      <xdr:rowOff>133350</xdr:rowOff>
    </xdr:to>
    <xdr:graphicFrame macro="">
      <xdr:nvGraphicFramePr>
        <xdr:cNvPr id="2966414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222</xdr:row>
      <xdr:rowOff>28575</xdr:rowOff>
    </xdr:from>
    <xdr:to>
      <xdr:col>22</xdr:col>
      <xdr:colOff>571500</xdr:colOff>
      <xdr:row>241</xdr:row>
      <xdr:rowOff>95250</xdr:rowOff>
    </xdr:to>
    <xdr:graphicFrame macro="">
      <xdr:nvGraphicFramePr>
        <xdr:cNvPr id="2966414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76200</xdr:colOff>
      <xdr:row>258</xdr:row>
      <xdr:rowOff>28575</xdr:rowOff>
    </xdr:from>
    <xdr:to>
      <xdr:col>20</xdr:col>
      <xdr:colOff>733425</xdr:colOff>
      <xdr:row>272</xdr:row>
      <xdr:rowOff>152400</xdr:rowOff>
    </xdr:to>
    <xdr:graphicFrame macro="">
      <xdr:nvGraphicFramePr>
        <xdr:cNvPr id="2966414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628650</xdr:colOff>
      <xdr:row>294</xdr:row>
      <xdr:rowOff>85725</xdr:rowOff>
    </xdr:from>
    <xdr:to>
      <xdr:col>22</xdr:col>
      <xdr:colOff>561975</xdr:colOff>
      <xdr:row>308</xdr:row>
      <xdr:rowOff>0</xdr:rowOff>
    </xdr:to>
    <xdr:graphicFrame macro="">
      <xdr:nvGraphicFramePr>
        <xdr:cNvPr id="2966414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647700</xdr:colOff>
      <xdr:row>308</xdr:row>
      <xdr:rowOff>133350</xdr:rowOff>
    </xdr:from>
    <xdr:to>
      <xdr:col>22</xdr:col>
      <xdr:colOff>571500</xdr:colOff>
      <xdr:row>349</xdr:row>
      <xdr:rowOff>114300</xdr:rowOff>
    </xdr:to>
    <xdr:graphicFrame macro="">
      <xdr:nvGraphicFramePr>
        <xdr:cNvPr id="2966415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26</xdr:row>
      <xdr:rowOff>19050</xdr:rowOff>
    </xdr:from>
    <xdr:to>
      <xdr:col>12</xdr:col>
      <xdr:colOff>609600</xdr:colOff>
      <xdr:row>36</xdr:row>
      <xdr:rowOff>76200</xdr:rowOff>
    </xdr:to>
    <xdr:sp macro="" textlink="">
      <xdr:nvSpPr>
        <xdr:cNvPr id="29664152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308</xdr:row>
      <xdr:rowOff>133350</xdr:rowOff>
    </xdr:from>
    <xdr:to>
      <xdr:col>12</xdr:col>
      <xdr:colOff>428625</xdr:colOff>
      <xdr:row>349</xdr:row>
      <xdr:rowOff>114300</xdr:rowOff>
    </xdr:to>
    <xdr:graphicFrame macro="">
      <xdr:nvGraphicFramePr>
        <xdr:cNvPr id="2966415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898072</xdr:colOff>
      <xdr:row>36</xdr:row>
      <xdr:rowOff>40822</xdr:rowOff>
    </xdr:from>
    <xdr:to>
      <xdr:col>20</xdr:col>
      <xdr:colOff>497086</xdr:colOff>
      <xdr:row>67</xdr:row>
      <xdr:rowOff>102015</xdr:rowOff>
    </xdr:to>
    <xdr:pic>
      <xdr:nvPicPr>
        <xdr:cNvPr id="15" name="14 Imagen" descr="CSJJU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072" y="4041322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98</xdr:row>
      <xdr:rowOff>0</xdr:rowOff>
    </xdr:from>
    <xdr:to>
      <xdr:col>22</xdr:col>
      <xdr:colOff>25359</xdr:colOff>
      <xdr:row>103</xdr:row>
      <xdr:rowOff>109680</xdr:rowOff>
    </xdr:to>
    <xdr:grpSp>
      <xdr:nvGrpSpPr>
        <xdr:cNvPr id="16" name="15 Grupo"/>
        <xdr:cNvGrpSpPr/>
      </xdr:nvGrpSpPr>
      <xdr:grpSpPr>
        <a:xfrm>
          <a:off x="95250" y="18396857"/>
          <a:ext cx="11972430" cy="926109"/>
          <a:chOff x="15875" y="32385000"/>
          <a:chExt cx="11953875" cy="889000"/>
        </a:xfrm>
      </xdr:grpSpPr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19050</xdr:rowOff>
    </xdr:from>
    <xdr:to>
      <xdr:col>12</xdr:col>
      <xdr:colOff>609600</xdr:colOff>
      <xdr:row>18</xdr:row>
      <xdr:rowOff>76200</xdr:rowOff>
    </xdr:to>
    <xdr:sp macro="" textlink="">
      <xdr:nvSpPr>
        <xdr:cNvPr id="4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126</xdr:row>
      <xdr:rowOff>9525</xdr:rowOff>
    </xdr:from>
    <xdr:to>
      <xdr:col>18</xdr:col>
      <xdr:colOff>409575</xdr:colOff>
      <xdr:row>146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17</xdr:row>
      <xdr:rowOff>63500</xdr:rowOff>
    </xdr:from>
    <xdr:to>
      <xdr:col>19</xdr:col>
      <xdr:colOff>660371</xdr:colOff>
      <xdr:row>49</xdr:row>
      <xdr:rowOff>102015</xdr:rowOff>
    </xdr:to>
    <xdr:pic>
      <xdr:nvPicPr>
        <xdr:cNvPr id="7" name="6 Imagen" descr="CSJJU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540125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76</xdr:row>
      <xdr:rowOff>95250</xdr:rowOff>
    </xdr:from>
    <xdr:to>
      <xdr:col>21</xdr:col>
      <xdr:colOff>129680</xdr:colOff>
      <xdr:row>82</xdr:row>
      <xdr:rowOff>68859</xdr:rowOff>
    </xdr:to>
    <xdr:grpSp>
      <xdr:nvGrpSpPr>
        <xdr:cNvPr id="8" name="7 Grupo"/>
        <xdr:cNvGrpSpPr/>
      </xdr:nvGrpSpPr>
      <xdr:grpSpPr>
        <a:xfrm>
          <a:off x="460375" y="14446250"/>
          <a:ext cx="11972430" cy="926109"/>
          <a:chOff x="15875" y="32385000"/>
          <a:chExt cx="11953875" cy="889000"/>
        </a:xfrm>
      </xdr:grpSpPr>
      <xdr:pic>
        <xdr:nvPicPr>
          <xdr:cNvPr id="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0.06413</cdr:x>
      <cdr:y>0.01823</cdr:y>
    </cdr:from>
    <cdr:to>
      <cdr:x>0.975</cdr:x>
      <cdr:y>0.21094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1976" y="66675"/>
          <a:ext cx="798195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JUZGADOS   SUBESPECIALIZADOS EN VIOLENCIA  CONTRA   LAS   MUJERES   E    INTEGRANTES DEL GRUPO   FAMILIAR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CARGA  PROCESAL - EXPEDIENTES RESUELTOS - EN TRÁMITE   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Periodo : ENERO  -  FEBRERO- 2019</a:t>
          </a:r>
          <a:endParaRPr lang="es-ES"/>
        </a:p>
        <a:p xmlns:a="http://schemas.openxmlformats.org/drawingml/2006/main">
          <a:pPr algn="ctr"/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e_Microsoft_Office_Word_97-20032.doc"/><Relationship Id="rId4" Type="http://schemas.openxmlformats.org/officeDocument/2006/relationships/oleObject" Target="../embeddings/Documento_de_Microsoft_Office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cumento_de_Microsoft_Office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o_de_Microsoft_Office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.gob.pe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pj.gob.pe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j.gob.pe/" TargetMode="External"/><Relationship Id="rId9" Type="http://schemas.openxmlformats.org/officeDocument/2006/relationships/hyperlink" Target="http://www.pj.gob.p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pj.gob.pe/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j.gob.p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/>
    <row r="2" spans="2:16" ht="30" customHeight="1">
      <c r="B2" s="884" t="s">
        <v>76</v>
      </c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6"/>
    </row>
    <row r="3" spans="2:16" ht="30" customHeight="1">
      <c r="B3" s="887" t="s">
        <v>60</v>
      </c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9"/>
    </row>
    <row r="4" spans="2:16" ht="11.25" customHeight="1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>
      <c r="B5" s="890" t="s">
        <v>77</v>
      </c>
      <c r="C5" s="140"/>
      <c r="D5" s="891" t="s">
        <v>44</v>
      </c>
      <c r="E5" s="892"/>
      <c r="F5" s="893"/>
      <c r="G5" s="141"/>
      <c r="H5" s="891" t="s">
        <v>56</v>
      </c>
      <c r="I5" s="892"/>
      <c r="J5" s="892"/>
      <c r="K5" s="892"/>
      <c r="L5" s="892"/>
      <c r="M5" s="892"/>
      <c r="N5" s="893"/>
    </row>
    <row r="6" spans="2:16" ht="32.25" customHeight="1">
      <c r="B6" s="890"/>
      <c r="C6" s="140"/>
      <c r="D6" s="894" t="s">
        <v>57</v>
      </c>
      <c r="E6" s="896" t="s">
        <v>97</v>
      </c>
      <c r="F6" s="897"/>
      <c r="G6" s="45"/>
      <c r="H6" s="894" t="s">
        <v>89</v>
      </c>
      <c r="I6" s="898" t="s">
        <v>98</v>
      </c>
      <c r="J6" s="898"/>
      <c r="K6" s="898"/>
      <c r="L6" s="898"/>
      <c r="M6" s="898"/>
      <c r="N6" s="898"/>
    </row>
    <row r="7" spans="2:16" ht="36" customHeight="1">
      <c r="B7" s="890"/>
      <c r="C7" s="140"/>
      <c r="D7" s="895"/>
      <c r="E7" s="125" t="s">
        <v>96</v>
      </c>
      <c r="F7" s="126" t="s">
        <v>0</v>
      </c>
      <c r="G7" s="127"/>
      <c r="H7" s="895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M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si="1"/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2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3">IF(M12&gt;0,+M12/H12*100,0)</f>
        <v>61.098772960467599</v>
      </c>
      <c r="O12"/>
      <c r="P12" s="22"/>
    </row>
    <row r="13" spans="2:16" s="17" customFormat="1" ht="17.25" customHeight="1">
      <c r="B13" s="130" t="s">
        <v>67</v>
      </c>
      <c r="C13" s="171"/>
      <c r="D13" s="164">
        <v>120242.526</v>
      </c>
      <c r="E13" s="165">
        <v>80226.465909999999</v>
      </c>
      <c r="F13" s="166">
        <f t="shared" si="2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3"/>
        <v>65.86331214101331</v>
      </c>
      <c r="O13"/>
      <c r="P13" s="22"/>
    </row>
    <row r="14" spans="2:16" s="17" customFormat="1" ht="17.25" customHeight="1">
      <c r="B14" s="130" t="s">
        <v>35</v>
      </c>
      <c r="C14" s="163"/>
      <c r="D14" s="172">
        <v>211913.77</v>
      </c>
      <c r="E14" s="173">
        <v>124675.99458</v>
      </c>
      <c r="F14" s="166">
        <f t="shared" si="2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3"/>
        <v>43.65717686685219</v>
      </c>
      <c r="O14"/>
      <c r="P14" s="22"/>
    </row>
    <row r="15" spans="2:16" s="17" customFormat="1" ht="17.25" customHeight="1">
      <c r="B15" s="132" t="s">
        <v>32</v>
      </c>
      <c r="C15" s="163"/>
      <c r="D15" s="164">
        <v>31121.08</v>
      </c>
      <c r="E15" s="165">
        <v>7634.5176899999997</v>
      </c>
      <c r="F15" s="166">
        <f t="shared" si="2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3"/>
        <v>0</v>
      </c>
      <c r="O15"/>
      <c r="P15" s="22"/>
    </row>
    <row r="16" spans="2:16" s="17" customFormat="1" ht="17.25" customHeight="1">
      <c r="B16" s="130" t="s">
        <v>36</v>
      </c>
      <c r="C16" s="163"/>
      <c r="D16" s="172">
        <v>27551.216</v>
      </c>
      <c r="E16" s="173">
        <v>18814.304240000001</v>
      </c>
      <c r="F16" s="166">
        <f t="shared" si="2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3"/>
        <v>66.188235212432332</v>
      </c>
      <c r="O16"/>
      <c r="P16" s="22"/>
    </row>
    <row r="17" spans="2:16" s="17" customFormat="1" ht="20.25" customHeight="1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2"/>
        <v>13.728059851716482</v>
      </c>
      <c r="G17" s="150"/>
      <c r="H17" s="178">
        <f t="shared" ref="H17:M17" si="4">SUM(H18:H19)</f>
        <v>56288.718999999997</v>
      </c>
      <c r="I17" s="181">
        <f t="shared" si="4"/>
        <v>4207.9049999999997</v>
      </c>
      <c r="J17" s="182">
        <f t="shared" si="4"/>
        <v>0</v>
      </c>
      <c r="K17" s="182">
        <f t="shared" si="4"/>
        <v>450.62493999999998</v>
      </c>
      <c r="L17" s="183">
        <f t="shared" si="4"/>
        <v>112.319</v>
      </c>
      <c r="M17" s="183">
        <f t="shared" si="4"/>
        <v>4770.8489399999999</v>
      </c>
      <c r="N17" s="180">
        <f t="shared" si="3"/>
        <v>8.4756750993036452</v>
      </c>
      <c r="O17"/>
      <c r="P17" s="22"/>
    </row>
    <row r="18" spans="2:16" s="17" customFormat="1" ht="17.25" customHeight="1">
      <c r="B18" s="132" t="s">
        <v>32</v>
      </c>
      <c r="C18" s="163"/>
      <c r="D18" s="164">
        <v>110365.425</v>
      </c>
      <c r="E18" s="165">
        <v>16778.810600000001</v>
      </c>
      <c r="F18" s="166">
        <f t="shared" si="2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3"/>
        <v>0</v>
      </c>
      <c r="O18"/>
      <c r="P18" s="22"/>
    </row>
    <row r="19" spans="2:16" s="17" customFormat="1" ht="17.25" customHeight="1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2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3"/>
        <v>8.4756750993036452</v>
      </c>
      <c r="O19"/>
      <c r="P19" s="22"/>
    </row>
    <row r="20" spans="2:16" s="17" customFormat="1" ht="7.5" customHeight="1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>
      <c r="I21" s="121"/>
    </row>
    <row r="22" spans="2:16" ht="13.5">
      <c r="B22" s="899" t="s">
        <v>5</v>
      </c>
      <c r="C22" s="899"/>
      <c r="D22" s="899"/>
      <c r="E22" s="899"/>
      <c r="F22" s="899"/>
      <c r="G22" s="899"/>
      <c r="H22" s="899"/>
      <c r="I22" s="899"/>
      <c r="J22" s="899"/>
      <c r="K22" s="899"/>
      <c r="L22" s="899"/>
      <c r="M22" s="899"/>
      <c r="N22" s="899"/>
    </row>
    <row r="23" spans="2:16">
      <c r="C23" s="2"/>
      <c r="G23" s="2"/>
      <c r="O23" s="17"/>
    </row>
    <row r="57" spans="2:13">
      <c r="B57" s="882"/>
      <c r="C57" s="883"/>
      <c r="D57" s="883"/>
      <c r="E57" s="883"/>
      <c r="F57" s="883"/>
      <c r="G57" s="883"/>
      <c r="H57" s="883"/>
      <c r="I57" s="883"/>
      <c r="J57" s="883"/>
      <c r="K57" s="883"/>
      <c r="L57" s="883"/>
      <c r="M57" s="883"/>
    </row>
    <row r="80" spans="4:19">
      <c r="D80" s="42" t="s">
        <v>79</v>
      </c>
      <c r="E80" s="134">
        <v>72.059905999999998</v>
      </c>
      <c r="H80" s="882" t="s">
        <v>93</v>
      </c>
      <c r="I80" s="883"/>
      <c r="J80" s="883"/>
      <c r="K80" s="883"/>
      <c r="L80" s="883"/>
      <c r="M80" s="883"/>
      <c r="N80" s="883"/>
      <c r="O80" s="883"/>
      <c r="P80" s="883"/>
      <c r="Q80" s="883"/>
      <c r="R80" s="883"/>
      <c r="S80" s="883"/>
    </row>
    <row r="81" spans="4:5">
      <c r="D81" s="42" t="s">
        <v>80</v>
      </c>
      <c r="E81" s="134">
        <v>73.190010999999998</v>
      </c>
    </row>
    <row r="82" spans="4:5">
      <c r="D82" s="42" t="s">
        <v>81</v>
      </c>
      <c r="E82" s="134">
        <v>88.855312999999995</v>
      </c>
    </row>
    <row r="83" spans="4:5">
      <c r="D83" s="42" t="s">
        <v>82</v>
      </c>
      <c r="E83" s="134">
        <v>76.285433999999995</v>
      </c>
    </row>
    <row r="84" spans="4:5">
      <c r="D84" s="42" t="s">
        <v>81</v>
      </c>
      <c r="E84" s="134">
        <v>79.872392000000005</v>
      </c>
    </row>
    <row r="85" spans="4:5">
      <c r="D85" s="42" t="s">
        <v>83</v>
      </c>
      <c r="E85" s="134">
        <v>109.186836</v>
      </c>
    </row>
    <row r="86" spans="4:5">
      <c r="D86" s="42" t="s">
        <v>83</v>
      </c>
      <c r="E86" s="134">
        <v>118.64699400000001</v>
      </c>
    </row>
    <row r="87" spans="4:5">
      <c r="D87" s="42" t="s">
        <v>82</v>
      </c>
      <c r="E87" s="134">
        <v>95.262722999999994</v>
      </c>
    </row>
    <row r="88" spans="4:5">
      <c r="D88" s="42" t="s">
        <v>84</v>
      </c>
      <c r="E88" s="134">
        <v>121.43264499999999</v>
      </c>
    </row>
    <row r="89" spans="4:5">
      <c r="D89" s="42" t="s">
        <v>85</v>
      </c>
      <c r="E89" s="134">
        <v>199.150533</v>
      </c>
    </row>
    <row r="90" spans="4:5">
      <c r="D90" s="42" t="s">
        <v>86</v>
      </c>
      <c r="E90" s="134">
        <v>77.710758999999996</v>
      </c>
    </row>
    <row r="91" spans="4:5">
      <c r="D91" s="42" t="s">
        <v>87</v>
      </c>
      <c r="E91" s="134">
        <v>188.401284</v>
      </c>
    </row>
    <row r="92" spans="4:5">
      <c r="D92" s="42" t="s">
        <v>79</v>
      </c>
      <c r="E92" s="135">
        <v>75.037952360000006</v>
      </c>
    </row>
    <row r="93" spans="4:5">
      <c r="D93" s="42" t="s">
        <v>80</v>
      </c>
      <c r="E93" s="135">
        <v>76.858022450000007</v>
      </c>
    </row>
    <row r="94" spans="4:5">
      <c r="D94" s="42" t="s">
        <v>81</v>
      </c>
      <c r="E94" s="135">
        <v>89.92422096</v>
      </c>
    </row>
    <row r="95" spans="4:5">
      <c r="D95" s="42" t="s">
        <v>82</v>
      </c>
      <c r="E95" s="135">
        <v>102.47203928</v>
      </c>
    </row>
    <row r="96" spans="4:5">
      <c r="D96" s="42" t="s">
        <v>81</v>
      </c>
      <c r="E96" s="135">
        <v>84.372476890000002</v>
      </c>
    </row>
    <row r="97" spans="4:5">
      <c r="D97" s="42" t="s">
        <v>83</v>
      </c>
      <c r="E97" s="135">
        <v>88.91274353</v>
      </c>
    </row>
    <row r="98" spans="4:5">
      <c r="D98" s="42" t="s">
        <v>83</v>
      </c>
      <c r="E98" s="135">
        <v>130.095</v>
      </c>
    </row>
    <row r="99" spans="4:5">
      <c r="D99" s="42" t="s">
        <v>82</v>
      </c>
      <c r="E99" s="215">
        <v>84.34</v>
      </c>
    </row>
  </sheetData>
  <mergeCells count="12"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  <mergeCell ref="B22:N22"/>
    <mergeCell ref="B57:M57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oleObject progId="Word.Document.8" shapeId="73729" r:id="rId4"/>
    <oleObject progId="Word.Document.8" shapeId="7373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 customWidth="1"/>
    <col min="16" max="18" width="8" customWidth="1"/>
    <col min="19" max="19" width="7.42578125" customWidth="1"/>
  </cols>
  <sheetData>
    <row r="4" spans="3:22" ht="30" customHeight="1">
      <c r="C4" s="904" t="s">
        <v>107</v>
      </c>
      <c r="D4" s="905"/>
      <c r="E4" s="905"/>
      <c r="F4" s="905"/>
      <c r="G4" s="905"/>
      <c r="H4" s="905"/>
      <c r="I4" s="905"/>
      <c r="J4" s="905"/>
      <c r="K4" s="905"/>
      <c r="L4" s="905"/>
      <c r="M4" s="906"/>
    </row>
    <row r="5" spans="3:22" ht="20.100000000000001" customHeight="1">
      <c r="C5" s="909" t="s">
        <v>100</v>
      </c>
      <c r="D5" s="910"/>
      <c r="E5" s="910"/>
      <c r="F5" s="910"/>
      <c r="G5" s="910"/>
      <c r="H5" s="910"/>
      <c r="I5" s="910"/>
      <c r="J5" s="910"/>
      <c r="K5" s="910"/>
      <c r="L5" s="910"/>
      <c r="M5" s="911"/>
    </row>
    <row r="6" spans="3:22" s="2" customFormat="1" ht="5.0999999999999996" customHeight="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>
      <c r="C7" s="901" t="s">
        <v>46</v>
      </c>
      <c r="D7" s="18"/>
      <c r="E7" s="912" t="s">
        <v>106</v>
      </c>
      <c r="F7" s="913"/>
      <c r="G7" s="913"/>
      <c r="H7" s="914"/>
      <c r="I7" s="20"/>
      <c r="J7" s="907" t="s">
        <v>105</v>
      </c>
      <c r="K7" s="907"/>
      <c r="L7" s="907"/>
      <c r="M7" s="907"/>
    </row>
    <row r="8" spans="3:22" ht="42" customHeight="1">
      <c r="C8" s="902"/>
      <c r="D8" s="18"/>
      <c r="E8" s="907" t="s">
        <v>92</v>
      </c>
      <c r="F8" s="907"/>
      <c r="G8" s="908" t="s">
        <v>103</v>
      </c>
      <c r="H8" s="908"/>
      <c r="I8" s="21"/>
      <c r="J8" s="908" t="s">
        <v>104</v>
      </c>
      <c r="K8" s="908"/>
      <c r="L8" s="907" t="s">
        <v>70</v>
      </c>
      <c r="M8" s="907"/>
    </row>
    <row r="9" spans="3:22" ht="39.75" customHeight="1">
      <c r="C9" s="903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>
      <c r="C59" s="900" t="s">
        <v>94</v>
      </c>
      <c r="D59" s="900"/>
      <c r="E59" s="900"/>
      <c r="F59" s="900"/>
      <c r="G59" s="900"/>
      <c r="H59" s="900"/>
      <c r="I59" s="900"/>
      <c r="J59" s="900"/>
      <c r="K59" s="900"/>
      <c r="L59" s="900"/>
      <c r="M59" s="107"/>
    </row>
    <row r="74" spans="17:17">
      <c r="Q74" s="17"/>
    </row>
    <row r="75" spans="17:17">
      <c r="Q75" s="17"/>
    </row>
    <row r="76" spans="17:17">
      <c r="Q76" s="17"/>
    </row>
    <row r="77" spans="17:17">
      <c r="Q77" s="17"/>
    </row>
    <row r="78" spans="17:17">
      <c r="Q78" s="17"/>
    </row>
    <row r="79" spans="17:17">
      <c r="Q79" s="17"/>
    </row>
    <row r="80" spans="17:17">
      <c r="Q80" s="17"/>
    </row>
    <row r="81" spans="3:17">
      <c r="Q81" s="17"/>
    </row>
    <row r="84" spans="3:17">
      <c r="E84" t="s">
        <v>88</v>
      </c>
      <c r="F84" s="217" t="s">
        <v>99</v>
      </c>
    </row>
    <row r="85" spans="3:17">
      <c r="C85" t="s">
        <v>31</v>
      </c>
      <c r="E85" s="117">
        <f>H22/1000</f>
        <v>232.34288185000005</v>
      </c>
      <c r="F85" s="117">
        <f>K22/1000</f>
        <v>0</v>
      </c>
    </row>
    <row r="86" spans="3:17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27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oleObject progId="Word.Document.8" shapeId="1024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16384" width="11.42578125" style="44"/>
  </cols>
  <sheetData>
    <row r="5" spans="3:28" ht="30" customHeight="1">
      <c r="C5" s="916" t="s">
        <v>108</v>
      </c>
      <c r="D5" s="917"/>
      <c r="E5" s="917"/>
      <c r="F5" s="917"/>
      <c r="G5" s="917"/>
      <c r="H5" s="917"/>
      <c r="I5" s="917"/>
      <c r="J5" s="917"/>
      <c r="K5" s="917"/>
      <c r="L5" s="917"/>
      <c r="M5" s="917"/>
      <c r="N5" s="917"/>
      <c r="O5" s="918"/>
    </row>
    <row r="6" spans="3:28" ht="20.100000000000001" customHeight="1">
      <c r="C6" s="919" t="s">
        <v>101</v>
      </c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1"/>
    </row>
    <row r="7" spans="3:28" ht="5.0999999999999996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>
      <c r="C8" s="922" t="s">
        <v>46</v>
      </c>
      <c r="D8" s="53"/>
      <c r="E8" s="922" t="s">
        <v>102</v>
      </c>
      <c r="F8" s="922"/>
      <c r="G8" s="922"/>
      <c r="H8" s="922"/>
      <c r="I8" s="53"/>
      <c r="J8" s="922" t="s">
        <v>100</v>
      </c>
      <c r="K8" s="922"/>
      <c r="L8" s="922"/>
      <c r="M8" s="922"/>
      <c r="N8" s="46"/>
      <c r="O8" s="922" t="s">
        <v>90</v>
      </c>
    </row>
    <row r="9" spans="3:28" ht="30" customHeight="1">
      <c r="C9" s="923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923"/>
    </row>
    <row r="10" spans="3:28" ht="5.0999999999999996" customHeight="1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4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 t="shared" si="3"/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 t="shared" si="3"/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>
      <c r="C51" s="915" t="s">
        <v>148</v>
      </c>
      <c r="D51" s="915"/>
      <c r="Q51" s="235" t="s">
        <v>111</v>
      </c>
      <c r="R51" s="235" t="s">
        <v>110</v>
      </c>
    </row>
    <row r="52" spans="3:29" ht="17.25" customHeight="1">
      <c r="C52" s="915"/>
      <c r="D52" s="915"/>
      <c r="E52" s="233"/>
      <c r="Q52" s="236" t="s">
        <v>112</v>
      </c>
      <c r="R52" s="237">
        <v>8597</v>
      </c>
    </row>
    <row r="53" spans="3:29" ht="17.25" customHeight="1">
      <c r="C53" s="915"/>
      <c r="D53" s="915"/>
      <c r="E53" s="233"/>
      <c r="Q53" s="236" t="s">
        <v>113</v>
      </c>
      <c r="R53" s="237">
        <v>22888</v>
      </c>
    </row>
    <row r="54" spans="3:29" ht="17.25" customHeight="1">
      <c r="Q54" s="236" t="s">
        <v>114</v>
      </c>
      <c r="R54" s="237">
        <v>11635</v>
      </c>
    </row>
    <row r="55" spans="3:29" ht="17.25" customHeight="1">
      <c r="Q55" s="236" t="s">
        <v>115</v>
      </c>
      <c r="R55" s="237">
        <v>49494</v>
      </c>
    </row>
    <row r="56" spans="3:29" ht="17.25" customHeight="1">
      <c r="Q56" s="236" t="s">
        <v>116</v>
      </c>
      <c r="R56" s="237">
        <v>16522</v>
      </c>
    </row>
    <row r="57" spans="3:29" ht="17.25" customHeight="1">
      <c r="Q57" s="236" t="s">
        <v>117</v>
      </c>
      <c r="R57" s="237">
        <v>22213</v>
      </c>
    </row>
    <row r="58" spans="3:29" ht="17.25" customHeight="1">
      <c r="Q58" s="236" t="s">
        <v>118</v>
      </c>
      <c r="R58" s="237">
        <v>39007</v>
      </c>
    </row>
    <row r="59" spans="3:29" ht="17.25" customHeight="1">
      <c r="Q59" s="236" t="s">
        <v>119</v>
      </c>
      <c r="R59" s="237">
        <v>7064</v>
      </c>
    </row>
    <row r="60" spans="3:29" ht="17.25" customHeight="1">
      <c r="Q60" s="236" t="s">
        <v>33</v>
      </c>
      <c r="R60" s="237">
        <v>232</v>
      </c>
    </row>
    <row r="61" spans="3:29" ht="17.25" customHeight="1">
      <c r="Q61" s="236" t="s">
        <v>120</v>
      </c>
      <c r="R61" s="237">
        <v>23338</v>
      </c>
    </row>
    <row r="62" spans="3:29" ht="17.25" customHeight="1">
      <c r="Q62" s="236" t="s">
        <v>121</v>
      </c>
      <c r="R62" s="237">
        <v>4593</v>
      </c>
    </row>
    <row r="63" spans="3:29" ht="17.25" customHeight="1">
      <c r="Q63" s="236" t="s">
        <v>122</v>
      </c>
      <c r="R63" s="237">
        <v>24135</v>
      </c>
    </row>
    <row r="64" spans="3:29" ht="17.25" customHeight="1">
      <c r="Q64" s="236" t="s">
        <v>123</v>
      </c>
      <c r="R64" s="237">
        <v>16416</v>
      </c>
    </row>
    <row r="65" spans="3:18" ht="17.25" customHeight="1">
      <c r="Q65" s="236" t="s">
        <v>124</v>
      </c>
      <c r="R65" s="237">
        <v>40634</v>
      </c>
    </row>
    <row r="66" spans="3:18" ht="17.25" customHeight="1">
      <c r="Q66" s="236" t="s">
        <v>125</v>
      </c>
      <c r="R66" s="237">
        <v>54102</v>
      </c>
    </row>
    <row r="67" spans="3:18" ht="17.25" customHeight="1">
      <c r="Q67" s="236" t="s">
        <v>126</v>
      </c>
      <c r="R67" s="237">
        <v>69542</v>
      </c>
    </row>
    <row r="68" spans="3:18" ht="17.25" customHeight="1">
      <c r="Q68" s="236" t="s">
        <v>127</v>
      </c>
      <c r="R68" s="237">
        <v>56323</v>
      </c>
    </row>
    <row r="69" spans="3:18" ht="17.25" customHeight="1">
      <c r="Q69" s="236" t="s">
        <v>128</v>
      </c>
      <c r="R69" s="237">
        <v>343210</v>
      </c>
    </row>
    <row r="70" spans="3:18" ht="17.25" customHeight="1">
      <c r="Q70" s="236" t="s">
        <v>129</v>
      </c>
      <c r="R70" s="237">
        <v>58346</v>
      </c>
    </row>
    <row r="71" spans="3:18">
      <c r="Q71" s="236" t="s">
        <v>131</v>
      </c>
      <c r="R71" s="237">
        <v>17100</v>
      </c>
    </row>
    <row r="72" spans="3:18">
      <c r="Q72" s="236" t="s">
        <v>132</v>
      </c>
      <c r="R72" s="237">
        <v>7288</v>
      </c>
    </row>
    <row r="73" spans="3:18">
      <c r="Q73" s="236" t="s">
        <v>133</v>
      </c>
      <c r="R73" s="237">
        <v>5005</v>
      </c>
    </row>
    <row r="74" spans="3:18">
      <c r="Q74" s="236" t="s">
        <v>134</v>
      </c>
      <c r="R74" s="237">
        <v>10071</v>
      </c>
    </row>
    <row r="75" spans="3:18">
      <c r="Q75" s="236" t="s">
        <v>135</v>
      </c>
      <c r="R75" s="237">
        <v>55338</v>
      </c>
    </row>
    <row r="76" spans="3:18">
      <c r="Q76" s="236" t="s">
        <v>136</v>
      </c>
      <c r="R76" s="237">
        <v>22515</v>
      </c>
    </row>
    <row r="77" spans="3:18">
      <c r="Q77" s="236" t="s">
        <v>137</v>
      </c>
      <c r="R77" s="237">
        <v>17657</v>
      </c>
    </row>
    <row r="78" spans="3:18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>
      <c r="C82" s="48" t="s">
        <v>25</v>
      </c>
      <c r="E82" s="123">
        <v>51545</v>
      </c>
    </row>
    <row r="83" spans="3:18" ht="13.5">
      <c r="C83" s="48" t="s">
        <v>42</v>
      </c>
      <c r="E83" s="123">
        <v>51455</v>
      </c>
    </row>
    <row r="84" spans="3:18" ht="13.5">
      <c r="C84" s="48" t="s">
        <v>18</v>
      </c>
      <c r="E84" s="123">
        <v>49937</v>
      </c>
    </row>
    <row r="85" spans="3:18" ht="13.5">
      <c r="C85" s="48" t="s">
        <v>23</v>
      </c>
      <c r="E85" s="123">
        <v>46978</v>
      </c>
    </row>
    <row r="86" spans="3:18" ht="13.5">
      <c r="C86" s="48" t="s">
        <v>37</v>
      </c>
      <c r="E86" s="123">
        <v>46457</v>
      </c>
    </row>
    <row r="87" spans="3:18" ht="13.5">
      <c r="C87" s="48" t="s">
        <v>9</v>
      </c>
      <c r="E87" s="123">
        <v>45192</v>
      </c>
    </row>
    <row r="88" spans="3:18" ht="13.5">
      <c r="C88" s="48" t="s">
        <v>21</v>
      </c>
      <c r="E88" s="123">
        <v>42557</v>
      </c>
    </row>
    <row r="89" spans="3:18" ht="13.5">
      <c r="C89" s="49" t="s">
        <v>39</v>
      </c>
      <c r="E89" s="123">
        <v>27932</v>
      </c>
    </row>
    <row r="90" spans="3:18" ht="13.5">
      <c r="C90" s="48" t="s">
        <v>20</v>
      </c>
      <c r="E90" s="123">
        <v>26950</v>
      </c>
    </row>
    <row r="91" spans="3:18" ht="13.5">
      <c r="C91" s="48" t="s">
        <v>8</v>
      </c>
      <c r="E91" s="123">
        <v>26418</v>
      </c>
    </row>
    <row r="92" spans="3:18" ht="13.5">
      <c r="C92" s="48" t="s">
        <v>28</v>
      </c>
      <c r="E92" s="123">
        <v>25529</v>
      </c>
    </row>
    <row r="93" spans="3:18" ht="13.5">
      <c r="C93" s="48" t="s">
        <v>40</v>
      </c>
      <c r="E93" s="123">
        <v>23352</v>
      </c>
    </row>
    <row r="94" spans="3:18" ht="13.5">
      <c r="C94" s="48" t="s">
        <v>16</v>
      </c>
      <c r="E94" s="123">
        <v>22837</v>
      </c>
    </row>
    <row r="95" spans="3:18" ht="13.5">
      <c r="C95" s="48" t="s">
        <v>10</v>
      </c>
      <c r="E95" s="72">
        <v>22305</v>
      </c>
    </row>
    <row r="96" spans="3:18" ht="13.5">
      <c r="C96" s="48" t="s">
        <v>47</v>
      </c>
      <c r="E96" s="123">
        <v>21979</v>
      </c>
    </row>
    <row r="97" spans="3:5" ht="13.5">
      <c r="C97" s="48" t="s">
        <v>19</v>
      </c>
      <c r="E97" s="123">
        <v>20389</v>
      </c>
    </row>
    <row r="98" spans="3:5" ht="13.5">
      <c r="C98" s="48" t="s">
        <v>11</v>
      </c>
      <c r="E98" s="123">
        <v>19808</v>
      </c>
    </row>
    <row r="99" spans="3:5" ht="13.5">
      <c r="C99" s="48" t="s">
        <v>7</v>
      </c>
      <c r="E99" s="123">
        <v>16838</v>
      </c>
    </row>
    <row r="100" spans="3:5" ht="13.5">
      <c r="C100" s="48" t="s">
        <v>43</v>
      </c>
      <c r="E100" s="123">
        <v>16094</v>
      </c>
    </row>
    <row r="101" spans="3:5" ht="13.5">
      <c r="C101" s="48" t="s">
        <v>22</v>
      </c>
      <c r="E101" s="123">
        <v>13492</v>
      </c>
    </row>
    <row r="102" spans="3:5" ht="13.5">
      <c r="C102" s="48" t="s">
        <v>17</v>
      </c>
      <c r="E102" s="123">
        <v>13141</v>
      </c>
    </row>
    <row r="103" spans="3:5" ht="13.5">
      <c r="C103" s="48" t="s">
        <v>30</v>
      </c>
      <c r="E103" s="123">
        <v>12226</v>
      </c>
    </row>
    <row r="104" spans="3:5" ht="13.5">
      <c r="C104" s="48" t="s">
        <v>29</v>
      </c>
      <c r="E104" s="123">
        <v>12174</v>
      </c>
    </row>
    <row r="105" spans="3:5" ht="13.5">
      <c r="C105" s="48" t="s">
        <v>38</v>
      </c>
      <c r="E105" s="123">
        <v>10738</v>
      </c>
    </row>
    <row r="106" spans="3:5" ht="13.5">
      <c r="C106" s="48" t="s">
        <v>15</v>
      </c>
      <c r="E106" s="123">
        <v>8230</v>
      </c>
    </row>
    <row r="107" spans="3:5" ht="13.5">
      <c r="C107" s="48" t="s">
        <v>26</v>
      </c>
      <c r="E107" s="123">
        <v>6550</v>
      </c>
    </row>
    <row r="108" spans="3:5" ht="13.5">
      <c r="C108" s="48" t="s">
        <v>27</v>
      </c>
      <c r="E108" s="123">
        <v>6502</v>
      </c>
    </row>
    <row r="109" spans="3:5" ht="13.5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oleObject progId="Word.Document.8" shapeId="11366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CC530"/>
  <sheetViews>
    <sheetView tabSelected="1" view="pageBreakPreview" topLeftCell="A103" zoomScale="55" zoomScaleNormal="40" zoomScaleSheetLayoutView="55" zoomScalePageLayoutView="85" workbookViewId="0">
      <selection activeCell="U126" sqref="U126"/>
    </sheetView>
  </sheetViews>
  <sheetFormatPr baseColWidth="10" defaultColWidth="11.5703125" defaultRowHeight="12.75"/>
  <cols>
    <col min="1" max="1" width="27.7109375" style="44" customWidth="1"/>
    <col min="2" max="2" width="8.28515625" style="44" customWidth="1"/>
    <col min="3" max="3" width="8.42578125" style="292" customWidth="1"/>
    <col min="4" max="4" width="9.28515625" style="44" customWidth="1"/>
    <col min="5" max="5" width="6.7109375" style="44" customWidth="1"/>
    <col min="6" max="6" width="7.140625" style="44" customWidth="1"/>
    <col min="7" max="7" width="7.5703125" style="44" customWidth="1"/>
    <col min="8" max="8" width="6.42578125" style="44" customWidth="1"/>
    <col min="9" max="9" width="7.28515625" style="44" customWidth="1"/>
    <col min="10" max="10" width="8.85546875" style="44" customWidth="1"/>
    <col min="11" max="11" width="6.140625" style="44" customWidth="1"/>
    <col min="12" max="12" width="5.85546875" style="44" customWidth="1"/>
    <col min="13" max="13" width="20.140625" style="43" customWidth="1"/>
    <col min="14" max="14" width="7" style="43" customWidth="1"/>
    <col min="15" max="15" width="8.140625" style="44" customWidth="1"/>
    <col min="16" max="16" width="6.85546875" style="43" customWidth="1"/>
    <col min="17" max="17" width="6.7109375" style="43" customWidth="1"/>
    <col min="18" max="18" width="8.140625" style="44" customWidth="1"/>
    <col min="19" max="19" width="11.5703125" style="43" customWidth="1"/>
    <col min="20" max="20" width="10.85546875" style="44" customWidth="1"/>
    <col min="21" max="21" width="15.5703125" style="44" customWidth="1"/>
    <col min="22" max="22" width="20.42578125" style="44" bestFit="1" customWidth="1"/>
    <col min="23" max="23" width="22.5703125" style="44" customWidth="1"/>
    <col min="24" max="24" width="12" style="44" bestFit="1" customWidth="1"/>
    <col min="25" max="25" width="11.5703125" style="44" bestFit="1" customWidth="1"/>
    <col min="26" max="26" width="18.42578125" style="44" customWidth="1"/>
    <col min="27" max="28" width="11.5703125" style="44" bestFit="1" customWidth="1"/>
    <col min="29" max="16384" width="11.5703125" style="44"/>
  </cols>
  <sheetData>
    <row r="1" spans="1:21">
      <c r="B1" s="253"/>
      <c r="C1" s="289"/>
      <c r="D1" s="253"/>
      <c r="E1" s="253"/>
      <c r="F1" s="253"/>
      <c r="G1" s="253"/>
      <c r="H1" s="253"/>
      <c r="I1" s="253"/>
    </row>
    <row r="2" spans="1:21">
      <c r="B2" s="458"/>
      <c r="C2" s="289"/>
      <c r="D2" s="458"/>
      <c r="E2" s="458"/>
      <c r="F2" s="458"/>
      <c r="G2" s="458"/>
      <c r="H2" s="458"/>
      <c r="I2" s="458"/>
    </row>
    <row r="3" spans="1:21">
      <c r="B3" s="458"/>
      <c r="C3" s="289"/>
      <c r="D3" s="458"/>
      <c r="E3" s="458"/>
      <c r="F3" s="458"/>
      <c r="G3" s="458"/>
      <c r="H3" s="458"/>
      <c r="I3" s="458"/>
    </row>
    <row r="4" spans="1:21">
      <c r="B4" s="458"/>
      <c r="C4" s="289"/>
      <c r="D4" s="458"/>
      <c r="E4" s="458"/>
      <c r="F4" s="458"/>
      <c r="G4" s="458"/>
      <c r="H4" s="458"/>
      <c r="I4" s="458"/>
    </row>
    <row r="5" spans="1:21">
      <c r="B5" s="458"/>
      <c r="C5" s="289"/>
      <c r="D5" s="458"/>
      <c r="E5" s="458"/>
      <c r="F5" s="458"/>
      <c r="G5" s="458"/>
      <c r="H5" s="458"/>
      <c r="I5" s="458"/>
    </row>
    <row r="6" spans="1:21">
      <c r="B6" s="458"/>
      <c r="C6" s="289"/>
      <c r="D6" s="458"/>
      <c r="E6" s="458"/>
      <c r="F6" s="458"/>
      <c r="G6" s="458"/>
      <c r="H6" s="458"/>
      <c r="I6" s="458"/>
    </row>
    <row r="7" spans="1:21">
      <c r="B7" s="458"/>
      <c r="C7" s="289"/>
      <c r="D7" s="458"/>
      <c r="E7" s="458"/>
      <c r="F7" s="458"/>
      <c r="G7" s="458"/>
      <c r="H7" s="458"/>
      <c r="I7" s="458"/>
    </row>
    <row r="8" spans="1:21">
      <c r="B8" s="458"/>
      <c r="C8" s="289"/>
      <c r="D8" s="458"/>
      <c r="E8" s="458"/>
      <c r="F8" s="458"/>
      <c r="G8" s="458"/>
      <c r="H8" s="458"/>
      <c r="I8" s="458"/>
    </row>
    <row r="9" spans="1:21">
      <c r="B9" s="458"/>
      <c r="C9" s="289"/>
      <c r="D9" s="458"/>
      <c r="E9" s="458"/>
      <c r="F9" s="458"/>
      <c r="G9" s="458"/>
      <c r="H9" s="458"/>
      <c r="I9" s="458"/>
    </row>
    <row r="10" spans="1:21">
      <c r="B10" s="458"/>
      <c r="C10" s="289"/>
      <c r="D10" s="458"/>
      <c r="E10" s="458"/>
      <c r="F10" s="458"/>
      <c r="G10" s="458"/>
      <c r="H10" s="458"/>
      <c r="I10" s="458"/>
    </row>
    <row r="11" spans="1:21">
      <c r="B11" s="458"/>
      <c r="C11" s="289"/>
      <c r="D11" s="458"/>
      <c r="E11" s="458"/>
      <c r="F11" s="458"/>
      <c r="G11" s="458"/>
      <c r="H11" s="458"/>
      <c r="I11" s="458"/>
    </row>
    <row r="12" spans="1:21">
      <c r="B12" s="458"/>
      <c r="C12" s="289"/>
      <c r="D12" s="458"/>
      <c r="E12" s="458"/>
      <c r="F12" s="458"/>
      <c r="G12" s="458"/>
      <c r="H12" s="458"/>
      <c r="I12" s="458"/>
    </row>
    <row r="13" spans="1:21">
      <c r="B13" s="458"/>
      <c r="C13" s="289"/>
      <c r="D13" s="458"/>
      <c r="E13" s="458"/>
      <c r="F13" s="458"/>
      <c r="G13" s="458"/>
      <c r="H13" s="458"/>
      <c r="I13" s="458"/>
    </row>
    <row r="14" spans="1:21" ht="44.25" customHeight="1">
      <c r="A14" s="1002" t="s">
        <v>293</v>
      </c>
      <c r="B14" s="1002"/>
      <c r="C14" s="1002"/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02"/>
      <c r="R14" s="1002"/>
      <c r="S14" s="1002"/>
      <c r="T14" s="1001" t="s">
        <v>345</v>
      </c>
      <c r="U14" s="1001"/>
    </row>
    <row r="15" spans="1:21">
      <c r="B15" s="253"/>
      <c r="C15" s="289"/>
      <c r="D15" s="253"/>
      <c r="E15" s="253"/>
      <c r="F15" s="253"/>
      <c r="G15" s="253"/>
      <c r="H15" s="253"/>
      <c r="I15" s="253"/>
    </row>
    <row r="16" spans="1:21">
      <c r="B16" s="253"/>
      <c r="C16" s="289"/>
      <c r="D16" s="253"/>
      <c r="E16" s="253"/>
      <c r="F16" s="253"/>
      <c r="G16" s="253"/>
      <c r="H16" s="253"/>
      <c r="I16" s="253"/>
    </row>
    <row r="17" spans="1:21">
      <c r="B17" s="253"/>
      <c r="C17" s="289"/>
      <c r="D17" s="253"/>
      <c r="E17" s="253"/>
      <c r="F17" s="253"/>
      <c r="G17" s="253"/>
      <c r="H17" s="253"/>
      <c r="I17" s="253"/>
    </row>
    <row r="18" spans="1:21">
      <c r="B18" s="253"/>
      <c r="C18" s="289"/>
      <c r="D18" s="253"/>
      <c r="E18" s="253"/>
      <c r="F18" s="253"/>
      <c r="G18" s="253"/>
      <c r="H18" s="253"/>
      <c r="I18" s="253"/>
    </row>
    <row r="19" spans="1:21" ht="45">
      <c r="A19" s="924" t="s">
        <v>156</v>
      </c>
      <c r="B19" s="924"/>
      <c r="C19" s="924"/>
      <c r="D19" s="924"/>
      <c r="E19" s="924"/>
      <c r="F19" s="924"/>
      <c r="G19" s="924"/>
      <c r="H19" s="924"/>
      <c r="I19" s="924"/>
      <c r="J19" s="924"/>
      <c r="K19" s="924"/>
      <c r="L19" s="924"/>
      <c r="M19" s="924"/>
      <c r="N19" s="924"/>
      <c r="O19" s="924"/>
      <c r="P19" s="924"/>
      <c r="Q19" s="924"/>
      <c r="R19" s="924"/>
      <c r="S19" s="924"/>
      <c r="T19" s="924"/>
      <c r="U19" s="924"/>
    </row>
    <row r="20" spans="1:21">
      <c r="A20" s="315"/>
      <c r="B20" s="458"/>
      <c r="C20" s="458"/>
      <c r="D20" s="458"/>
      <c r="E20" s="458"/>
      <c r="F20" s="458"/>
      <c r="G20" s="458"/>
      <c r="H20" s="458"/>
      <c r="I20" s="458"/>
    </row>
    <row r="21" spans="1:21" ht="20.25">
      <c r="A21" s="925" t="s">
        <v>158</v>
      </c>
      <c r="B21" s="925"/>
      <c r="C21" s="925"/>
      <c r="D21" s="925"/>
      <c r="E21" s="925"/>
      <c r="F21" s="925"/>
      <c r="G21" s="925"/>
      <c r="H21" s="925"/>
      <c r="I21" s="925"/>
      <c r="J21" s="925"/>
      <c r="K21" s="925"/>
      <c r="L21" s="925"/>
      <c r="M21" s="925"/>
      <c r="N21" s="925"/>
      <c r="O21" s="925"/>
      <c r="P21" s="925"/>
      <c r="Q21" s="925"/>
      <c r="R21" s="925"/>
      <c r="S21" s="925"/>
      <c r="T21" s="925"/>
      <c r="U21" s="925"/>
    </row>
    <row r="22" spans="1:21">
      <c r="A22" s="315"/>
      <c r="B22" s="458"/>
      <c r="C22" s="458"/>
      <c r="D22" s="458"/>
      <c r="E22" s="458"/>
      <c r="F22" s="458"/>
      <c r="G22" s="458"/>
      <c r="H22" s="458"/>
      <c r="I22" s="458"/>
    </row>
    <row r="23" spans="1:21">
      <c r="A23" s="315"/>
      <c r="B23" s="458"/>
      <c r="C23" s="458"/>
      <c r="D23" s="458"/>
      <c r="E23" s="458"/>
      <c r="F23" s="458"/>
      <c r="G23" s="458"/>
      <c r="H23" s="458"/>
      <c r="I23" s="458"/>
    </row>
    <row r="24" spans="1:21">
      <c r="B24" s="253"/>
      <c r="C24" s="289"/>
      <c r="D24" s="253"/>
      <c r="E24" s="253"/>
      <c r="F24" s="253"/>
      <c r="G24" s="253"/>
      <c r="H24" s="253"/>
      <c r="I24" s="253"/>
    </row>
    <row r="25" spans="1:21">
      <c r="B25" s="253"/>
      <c r="C25" s="289"/>
      <c r="D25" s="253"/>
      <c r="E25" s="253"/>
      <c r="F25" s="253"/>
      <c r="G25" s="253"/>
      <c r="H25" s="253"/>
      <c r="I25" s="253"/>
    </row>
    <row r="26" spans="1:21">
      <c r="B26" s="253"/>
      <c r="C26" s="289"/>
      <c r="D26" s="253"/>
      <c r="E26" s="253"/>
      <c r="F26" s="253"/>
      <c r="G26" s="253"/>
      <c r="H26" s="253"/>
      <c r="I26" s="253"/>
    </row>
    <row r="27" spans="1:21">
      <c r="B27" s="253"/>
      <c r="C27" s="289"/>
      <c r="D27" s="253"/>
      <c r="E27" s="253"/>
      <c r="F27" s="253"/>
      <c r="G27" s="253"/>
      <c r="H27" s="253"/>
      <c r="I27" s="253"/>
    </row>
    <row r="28" spans="1:21">
      <c r="B28" s="253"/>
      <c r="C28" s="289"/>
      <c r="D28" s="253"/>
      <c r="E28" s="253"/>
      <c r="F28" s="253"/>
      <c r="G28" s="253"/>
      <c r="H28" s="253"/>
      <c r="I28" s="253"/>
    </row>
    <row r="29" spans="1:21">
      <c r="B29" s="253"/>
      <c r="C29" s="289"/>
      <c r="D29" s="253"/>
      <c r="E29" s="253"/>
      <c r="F29" s="253"/>
      <c r="G29" s="253"/>
      <c r="H29" s="253"/>
      <c r="I29" s="253"/>
    </row>
    <row r="30" spans="1:21">
      <c r="B30" s="253"/>
      <c r="C30" s="289"/>
      <c r="D30" s="253"/>
      <c r="E30" s="253"/>
      <c r="F30" s="253"/>
      <c r="G30" s="253"/>
      <c r="H30" s="253"/>
      <c r="I30" s="253"/>
    </row>
    <row r="31" spans="1:21">
      <c r="B31" s="253"/>
      <c r="C31" s="289"/>
      <c r="D31" s="253"/>
      <c r="E31" s="253"/>
      <c r="F31" s="253"/>
      <c r="G31" s="253"/>
      <c r="H31" s="253"/>
      <c r="I31" s="253"/>
    </row>
    <row r="32" spans="1:21">
      <c r="B32" s="253"/>
      <c r="C32" s="289"/>
      <c r="D32" s="253"/>
      <c r="E32" s="253"/>
      <c r="F32" s="253"/>
      <c r="G32" s="253"/>
      <c r="H32" s="253"/>
      <c r="I32" s="253"/>
    </row>
    <row r="33" spans="1:21">
      <c r="B33" s="253"/>
      <c r="C33" s="289"/>
      <c r="D33" s="253"/>
      <c r="E33" s="253"/>
      <c r="F33" s="253"/>
      <c r="G33" s="253"/>
      <c r="H33" s="253"/>
      <c r="I33" s="253"/>
    </row>
    <row r="34" spans="1:21">
      <c r="B34" s="253"/>
      <c r="C34" s="289"/>
      <c r="D34" s="253"/>
      <c r="E34" s="253"/>
      <c r="F34" s="253"/>
      <c r="G34" s="253"/>
      <c r="H34" s="253"/>
      <c r="I34" s="253"/>
    </row>
    <row r="35" spans="1:21">
      <c r="B35" s="253"/>
      <c r="C35" s="289"/>
      <c r="D35" s="253"/>
      <c r="E35" s="253"/>
      <c r="F35" s="253"/>
      <c r="G35" s="253"/>
      <c r="H35" s="253"/>
      <c r="I35" s="253"/>
    </row>
    <row r="36" spans="1:21">
      <c r="B36" s="253"/>
      <c r="C36" s="289"/>
      <c r="D36" s="253"/>
      <c r="E36" s="253"/>
      <c r="F36" s="253"/>
      <c r="G36" s="253"/>
      <c r="H36" s="253"/>
      <c r="I36" s="253"/>
    </row>
    <row r="37" spans="1:21">
      <c r="B37" s="253"/>
      <c r="C37" s="289"/>
      <c r="D37" s="253"/>
      <c r="E37" s="253"/>
      <c r="F37" s="253"/>
      <c r="G37" s="253"/>
      <c r="H37" s="253"/>
      <c r="I37" s="253"/>
    </row>
    <row r="38" spans="1:21">
      <c r="B38" s="253"/>
      <c r="C38" s="289"/>
      <c r="D38" s="253"/>
      <c r="E38" s="253"/>
      <c r="F38" s="253"/>
      <c r="G38" s="253"/>
      <c r="H38" s="253"/>
      <c r="I38" s="253"/>
    </row>
    <row r="39" spans="1:21" ht="45">
      <c r="A39" s="926"/>
      <c r="B39" s="926"/>
      <c r="C39" s="926"/>
      <c r="D39" s="926"/>
      <c r="E39" s="926"/>
      <c r="F39" s="926"/>
      <c r="G39" s="926"/>
      <c r="H39" s="926"/>
      <c r="I39" s="926"/>
      <c r="J39" s="926"/>
      <c r="K39" s="926"/>
      <c r="L39" s="926"/>
      <c r="M39" s="926"/>
      <c r="N39" s="926"/>
      <c r="O39" s="926"/>
      <c r="P39" s="926"/>
      <c r="Q39" s="926"/>
      <c r="R39" s="926"/>
      <c r="S39" s="926"/>
      <c r="T39" s="926"/>
      <c r="U39" s="926"/>
    </row>
    <row r="40" spans="1:21">
      <c r="B40" s="253"/>
      <c r="C40" s="289"/>
      <c r="D40" s="253"/>
      <c r="E40" s="253"/>
      <c r="F40" s="253"/>
      <c r="G40" s="253"/>
      <c r="H40" s="253"/>
      <c r="I40" s="253"/>
    </row>
    <row r="41" spans="1:21">
      <c r="B41" s="253"/>
      <c r="C41" s="289"/>
      <c r="D41" s="253"/>
      <c r="E41" s="253"/>
      <c r="F41" s="253"/>
      <c r="G41" s="253"/>
      <c r="H41" s="253"/>
      <c r="I41" s="253"/>
    </row>
    <row r="42" spans="1:21">
      <c r="B42" s="253"/>
      <c r="C42" s="289"/>
      <c r="D42" s="253"/>
      <c r="E42" s="253"/>
      <c r="F42" s="253"/>
      <c r="G42" s="253"/>
      <c r="H42" s="253"/>
      <c r="I42" s="253"/>
    </row>
    <row r="43" spans="1:21">
      <c r="B43" s="253"/>
      <c r="C43" s="289"/>
      <c r="D43" s="253"/>
      <c r="E43" s="253"/>
      <c r="F43" s="253"/>
      <c r="G43" s="253"/>
      <c r="H43" s="253"/>
      <c r="I43" s="253"/>
    </row>
    <row r="44" spans="1:21">
      <c r="B44" s="253"/>
      <c r="C44" s="289"/>
      <c r="D44" s="253"/>
      <c r="E44" s="253"/>
      <c r="F44" s="253"/>
      <c r="G44" s="253"/>
      <c r="H44" s="253"/>
      <c r="I44" s="253"/>
    </row>
    <row r="45" spans="1:21">
      <c r="B45" s="253"/>
      <c r="C45" s="289"/>
      <c r="D45" s="253"/>
      <c r="E45" s="253"/>
      <c r="F45" s="253"/>
      <c r="G45" s="253"/>
      <c r="H45" s="253"/>
      <c r="I45" s="253"/>
    </row>
    <row r="46" spans="1:21">
      <c r="B46" s="253"/>
      <c r="C46" s="289"/>
      <c r="D46" s="253"/>
      <c r="E46" s="253"/>
      <c r="F46" s="253"/>
      <c r="G46" s="253"/>
      <c r="H46" s="253"/>
      <c r="I46" s="253"/>
    </row>
    <row r="47" spans="1:21">
      <c r="B47" s="253"/>
      <c r="C47" s="289"/>
      <c r="D47" s="253"/>
      <c r="E47" s="253"/>
      <c r="F47" s="253"/>
      <c r="G47" s="253"/>
      <c r="H47" s="253"/>
      <c r="I47" s="253"/>
    </row>
    <row r="48" spans="1:21">
      <c r="B48" s="253"/>
      <c r="C48" s="289"/>
      <c r="D48" s="253"/>
      <c r="E48" s="253"/>
      <c r="F48" s="253"/>
      <c r="G48" s="253"/>
      <c r="H48" s="253"/>
      <c r="I48" s="253"/>
    </row>
    <row r="49" spans="2:9">
      <c r="B49" s="253"/>
      <c r="C49" s="289"/>
      <c r="D49" s="253"/>
      <c r="E49" s="253"/>
      <c r="F49" s="253"/>
      <c r="G49" s="253"/>
      <c r="H49" s="253"/>
      <c r="I49" s="253"/>
    </row>
    <row r="50" spans="2:9">
      <c r="B50" s="253"/>
      <c r="C50" s="289"/>
      <c r="D50" s="253"/>
      <c r="E50" s="253"/>
      <c r="F50" s="253"/>
      <c r="G50" s="253"/>
      <c r="H50" s="253"/>
      <c r="I50" s="253"/>
    </row>
    <row r="51" spans="2:9">
      <c r="B51" s="253"/>
      <c r="C51" s="289"/>
      <c r="D51" s="253"/>
      <c r="E51" s="253"/>
      <c r="F51" s="253"/>
      <c r="G51" s="253"/>
      <c r="H51" s="253"/>
      <c r="I51" s="253"/>
    </row>
    <row r="52" spans="2:9">
      <c r="B52" s="253"/>
      <c r="C52" s="289"/>
      <c r="D52" s="253"/>
      <c r="E52" s="253"/>
      <c r="F52" s="253"/>
      <c r="G52" s="253"/>
      <c r="H52" s="253"/>
      <c r="I52" s="253"/>
    </row>
    <row r="53" spans="2:9">
      <c r="B53" s="253"/>
      <c r="C53" s="289"/>
      <c r="D53" s="253"/>
      <c r="E53" s="253"/>
      <c r="F53" s="253"/>
      <c r="G53" s="253"/>
      <c r="H53" s="253"/>
      <c r="I53" s="253"/>
    </row>
    <row r="54" spans="2:9">
      <c r="B54" s="253"/>
      <c r="C54" s="289"/>
      <c r="D54" s="253"/>
      <c r="E54" s="253"/>
      <c r="F54" s="253"/>
      <c r="G54" s="253"/>
      <c r="H54" s="253"/>
      <c r="I54" s="253"/>
    </row>
    <row r="55" spans="2:9">
      <c r="B55" s="253"/>
      <c r="C55" s="289"/>
      <c r="D55" s="253"/>
      <c r="E55" s="253"/>
      <c r="F55" s="253"/>
      <c r="G55" s="253"/>
      <c r="H55" s="253"/>
      <c r="I55" s="253"/>
    </row>
    <row r="56" spans="2:9">
      <c r="B56" s="253"/>
      <c r="C56" s="289"/>
      <c r="D56" s="253"/>
      <c r="E56" s="253"/>
      <c r="F56" s="253"/>
      <c r="G56" s="253"/>
      <c r="H56" s="253"/>
      <c r="I56" s="253"/>
    </row>
    <row r="57" spans="2:9">
      <c r="B57" s="253"/>
      <c r="C57" s="289"/>
      <c r="D57" s="253"/>
      <c r="E57" s="253"/>
      <c r="F57" s="253"/>
      <c r="G57" s="253"/>
      <c r="H57" s="253"/>
      <c r="I57" s="253"/>
    </row>
    <row r="58" spans="2:9">
      <c r="B58" s="253"/>
      <c r="C58" s="289"/>
      <c r="D58" s="253"/>
      <c r="E58" s="253"/>
      <c r="F58" s="253"/>
      <c r="G58" s="253"/>
      <c r="H58" s="253"/>
      <c r="I58" s="253"/>
    </row>
    <row r="59" spans="2:9">
      <c r="B59" s="253"/>
      <c r="C59" s="289"/>
      <c r="D59" s="253"/>
      <c r="E59" s="253"/>
      <c r="F59" s="253"/>
      <c r="G59" s="253"/>
      <c r="H59" s="253"/>
      <c r="I59" s="253"/>
    </row>
    <row r="60" spans="2:9">
      <c r="B60" s="253"/>
      <c r="C60" s="289"/>
      <c r="D60" s="253"/>
      <c r="E60" s="253"/>
      <c r="F60" s="253"/>
      <c r="G60" s="253"/>
      <c r="H60" s="253"/>
      <c r="I60" s="253"/>
    </row>
    <row r="61" spans="2:9">
      <c r="B61" s="253"/>
      <c r="C61" s="289"/>
      <c r="D61" s="253"/>
      <c r="E61" s="253"/>
      <c r="F61" s="253"/>
      <c r="G61" s="253"/>
      <c r="H61" s="253"/>
      <c r="I61" s="253"/>
    </row>
    <row r="62" spans="2:9">
      <c r="B62" s="253"/>
      <c r="C62" s="289"/>
      <c r="D62" s="253"/>
      <c r="E62" s="253"/>
      <c r="F62" s="253"/>
      <c r="G62" s="253"/>
      <c r="H62" s="253"/>
      <c r="I62" s="253"/>
    </row>
    <row r="63" spans="2:9">
      <c r="B63" s="253"/>
      <c r="C63" s="289"/>
      <c r="D63" s="253"/>
      <c r="E63" s="253"/>
      <c r="F63" s="253"/>
      <c r="G63" s="253"/>
      <c r="H63" s="253"/>
      <c r="I63" s="253"/>
    </row>
    <row r="64" spans="2:9">
      <c r="B64" s="253"/>
      <c r="C64" s="289"/>
      <c r="D64" s="253"/>
      <c r="E64" s="253"/>
      <c r="F64" s="253"/>
      <c r="G64" s="253"/>
      <c r="H64" s="253"/>
      <c r="I64" s="253"/>
    </row>
    <row r="65" spans="1:21">
      <c r="B65" s="253"/>
      <c r="C65" s="289"/>
      <c r="D65" s="253"/>
      <c r="E65" s="253"/>
      <c r="F65" s="253"/>
      <c r="G65" s="253"/>
      <c r="H65" s="253"/>
      <c r="I65" s="253"/>
    </row>
    <row r="66" spans="1:21">
      <c r="B66" s="253"/>
      <c r="C66" s="289"/>
      <c r="D66" s="253"/>
      <c r="E66" s="253"/>
      <c r="F66" s="253"/>
      <c r="G66" s="253"/>
      <c r="H66" s="253"/>
      <c r="I66" s="253"/>
    </row>
    <row r="67" spans="1:21">
      <c r="B67" s="253"/>
      <c r="C67" s="289"/>
      <c r="D67" s="253"/>
      <c r="E67" s="253"/>
      <c r="F67" s="253"/>
      <c r="G67" s="253"/>
      <c r="H67" s="253"/>
      <c r="I67" s="253"/>
    </row>
    <row r="68" spans="1:21">
      <c r="B68" s="253"/>
      <c r="C68" s="289"/>
      <c r="D68" s="253"/>
      <c r="E68" s="253"/>
      <c r="F68" s="253"/>
      <c r="G68" s="253"/>
      <c r="H68" s="253"/>
      <c r="I68" s="253"/>
    </row>
    <row r="69" spans="1:21">
      <c r="B69" s="253"/>
      <c r="C69" s="289"/>
      <c r="D69" s="253"/>
      <c r="E69" s="253"/>
      <c r="F69" s="253"/>
      <c r="G69" s="253"/>
      <c r="H69" s="253"/>
      <c r="I69" s="253"/>
    </row>
    <row r="70" spans="1:21">
      <c r="B70" s="253"/>
      <c r="C70" s="289"/>
      <c r="D70" s="253"/>
      <c r="E70" s="253"/>
      <c r="F70" s="253"/>
      <c r="G70" s="253"/>
      <c r="H70" s="253"/>
      <c r="I70" s="253"/>
    </row>
    <row r="71" spans="1:21">
      <c r="B71" s="253"/>
      <c r="C71" s="289"/>
      <c r="D71" s="253"/>
      <c r="E71" s="253"/>
      <c r="F71" s="253"/>
      <c r="G71" s="253"/>
      <c r="H71" s="253"/>
      <c r="I71" s="253"/>
    </row>
    <row r="72" spans="1:21">
      <c r="B72" s="253"/>
      <c r="C72" s="289"/>
      <c r="D72" s="253"/>
      <c r="E72" s="253"/>
      <c r="F72" s="253"/>
      <c r="G72" s="253"/>
      <c r="H72" s="253"/>
      <c r="I72" s="253"/>
    </row>
    <row r="73" spans="1:21">
      <c r="B73" s="253"/>
      <c r="C73" s="289"/>
      <c r="D73" s="253"/>
      <c r="E73" s="253"/>
      <c r="F73" s="253"/>
      <c r="G73" s="253"/>
      <c r="H73" s="253"/>
      <c r="I73" s="253"/>
    </row>
    <row r="74" spans="1:21">
      <c r="B74" s="253"/>
      <c r="C74" s="289"/>
      <c r="D74" s="253"/>
      <c r="E74" s="253"/>
      <c r="F74" s="253"/>
      <c r="G74" s="253"/>
      <c r="H74" s="253"/>
      <c r="I74" s="253"/>
    </row>
    <row r="75" spans="1:21">
      <c r="B75" s="253"/>
      <c r="C75" s="289"/>
      <c r="D75" s="253"/>
      <c r="E75" s="253"/>
      <c r="F75" s="253"/>
      <c r="G75" s="253"/>
      <c r="H75" s="253"/>
      <c r="I75" s="253"/>
    </row>
    <row r="76" spans="1:21" ht="45">
      <c r="A76" s="926" t="s">
        <v>157</v>
      </c>
      <c r="B76" s="926"/>
      <c r="C76" s="926"/>
      <c r="D76" s="926"/>
      <c r="E76" s="926"/>
      <c r="F76" s="926"/>
      <c r="G76" s="926"/>
      <c r="H76" s="926"/>
      <c r="I76" s="926"/>
      <c r="J76" s="926"/>
      <c r="K76" s="926"/>
      <c r="L76" s="926"/>
      <c r="M76" s="926"/>
      <c r="N76" s="926"/>
      <c r="O76" s="926"/>
      <c r="P76" s="926"/>
      <c r="Q76" s="926"/>
      <c r="R76" s="926"/>
      <c r="S76" s="926"/>
      <c r="T76" s="926"/>
      <c r="U76" s="926"/>
    </row>
    <row r="77" spans="1:21" ht="45">
      <c r="A77" s="927"/>
      <c r="B77" s="927"/>
      <c r="C77" s="927"/>
      <c r="D77" s="927"/>
      <c r="E77" s="927"/>
      <c r="F77" s="927"/>
      <c r="G77" s="927"/>
      <c r="H77" s="927"/>
      <c r="I77" s="927"/>
      <c r="J77" s="927"/>
      <c r="K77" s="927"/>
      <c r="L77" s="927"/>
      <c r="M77" s="927"/>
      <c r="N77" s="927"/>
      <c r="O77" s="927"/>
      <c r="P77" s="927"/>
      <c r="Q77" s="927"/>
      <c r="R77" s="927"/>
      <c r="S77" s="927"/>
      <c r="T77" s="927"/>
      <c r="U77" s="927"/>
    </row>
    <row r="78" spans="1:21">
      <c r="A78" s="315"/>
      <c r="B78" s="458"/>
      <c r="C78" s="458"/>
      <c r="D78" s="458"/>
      <c r="E78" s="458"/>
      <c r="F78" s="458"/>
      <c r="G78" s="458"/>
      <c r="H78" s="458"/>
      <c r="I78" s="458"/>
    </row>
    <row r="79" spans="1:21">
      <c r="A79" s="315"/>
      <c r="B79" s="458"/>
      <c r="C79" s="458"/>
      <c r="D79" s="458"/>
      <c r="E79" s="458"/>
      <c r="F79" s="458"/>
      <c r="G79" s="458"/>
      <c r="H79" s="458"/>
      <c r="I79" s="458"/>
    </row>
    <row r="80" spans="1:21">
      <c r="A80" s="315"/>
      <c r="B80" s="458"/>
      <c r="C80" s="458"/>
      <c r="D80" s="458"/>
      <c r="E80" s="458"/>
      <c r="F80" s="458"/>
      <c r="G80" s="458"/>
      <c r="H80" s="458"/>
      <c r="I80" s="458"/>
    </row>
    <row r="81" spans="1:21">
      <c r="A81" s="315"/>
      <c r="B81" s="458"/>
      <c r="C81" s="458"/>
      <c r="D81" s="458"/>
      <c r="E81" s="458"/>
      <c r="F81" s="458"/>
      <c r="G81" s="458"/>
      <c r="H81" s="458"/>
      <c r="I81" s="458"/>
    </row>
    <row r="82" spans="1:21">
      <c r="A82" s="315"/>
      <c r="B82" s="458"/>
      <c r="C82" s="458"/>
      <c r="D82" s="458"/>
      <c r="E82" s="458"/>
      <c r="F82" s="458"/>
      <c r="G82" s="458"/>
      <c r="H82" s="458"/>
      <c r="I82" s="458"/>
    </row>
    <row r="83" spans="1:21" ht="33.75">
      <c r="A83" s="928" t="s">
        <v>348</v>
      </c>
      <c r="B83" s="928"/>
      <c r="C83" s="928"/>
      <c r="D83" s="928"/>
      <c r="E83" s="928"/>
      <c r="F83" s="928"/>
      <c r="G83" s="928"/>
      <c r="H83" s="928"/>
      <c r="I83" s="928"/>
      <c r="J83" s="928"/>
      <c r="K83" s="928"/>
      <c r="L83" s="928"/>
      <c r="M83" s="928"/>
      <c r="N83" s="928"/>
      <c r="O83" s="928"/>
      <c r="P83" s="928"/>
      <c r="Q83" s="928"/>
      <c r="R83" s="928"/>
      <c r="S83" s="928"/>
      <c r="T83" s="928"/>
      <c r="U83" s="928"/>
    </row>
    <row r="84" spans="1:21">
      <c r="B84" s="253"/>
      <c r="C84" s="289"/>
      <c r="D84" s="253"/>
      <c r="E84" s="253"/>
      <c r="F84" s="253"/>
      <c r="G84" s="253"/>
      <c r="H84" s="253"/>
      <c r="I84" s="253"/>
    </row>
    <row r="85" spans="1:21">
      <c r="A85" s="252"/>
      <c r="B85" s="375"/>
      <c r="C85" s="376"/>
      <c r="D85" s="375"/>
      <c r="E85" s="375"/>
      <c r="F85" s="375"/>
      <c r="G85" s="375"/>
      <c r="H85" s="375"/>
      <c r="I85" s="375"/>
      <c r="J85" s="252"/>
      <c r="K85" s="252"/>
      <c r="L85" s="252"/>
      <c r="M85" s="251"/>
      <c r="N85" s="251"/>
      <c r="O85" s="252"/>
      <c r="P85" s="251"/>
      <c r="Q85" s="251"/>
      <c r="R85" s="252"/>
      <c r="S85" s="251"/>
      <c r="T85" s="252"/>
      <c r="U85" s="252"/>
    </row>
    <row r="86" spans="1:21">
      <c r="A86" s="252"/>
      <c r="B86" s="375"/>
      <c r="C86" s="376"/>
      <c r="D86" s="375"/>
      <c r="E86" s="375"/>
      <c r="F86" s="375"/>
      <c r="G86" s="375"/>
      <c r="H86" s="375"/>
      <c r="I86" s="375"/>
      <c r="J86" s="252"/>
      <c r="K86" s="252"/>
      <c r="L86" s="252"/>
      <c r="M86" s="251"/>
      <c r="N86" s="251"/>
      <c r="O86" s="252"/>
      <c r="P86" s="251"/>
      <c r="Q86" s="251"/>
      <c r="R86" s="252"/>
      <c r="S86" s="251"/>
      <c r="T86" s="252"/>
      <c r="U86" s="252"/>
    </row>
    <row r="87" spans="1:21">
      <c r="A87" s="252"/>
      <c r="B87" s="375"/>
      <c r="C87" s="376"/>
      <c r="D87" s="375"/>
      <c r="E87" s="375"/>
      <c r="F87" s="375"/>
      <c r="G87" s="375"/>
      <c r="H87" s="375"/>
      <c r="I87" s="375"/>
      <c r="J87" s="252"/>
      <c r="K87" s="252"/>
      <c r="L87" s="252"/>
      <c r="M87" s="251"/>
      <c r="N87" s="251"/>
      <c r="O87" s="252"/>
      <c r="P87" s="251"/>
      <c r="Q87" s="251"/>
      <c r="R87" s="252"/>
      <c r="S87" s="251"/>
      <c r="T87" s="252"/>
      <c r="U87" s="252"/>
    </row>
    <row r="88" spans="1:21">
      <c r="A88" s="252"/>
      <c r="B88" s="375"/>
      <c r="C88" s="376"/>
      <c r="D88" s="375"/>
      <c r="E88" s="375"/>
      <c r="F88" s="375"/>
      <c r="G88" s="375"/>
      <c r="H88" s="375"/>
      <c r="I88" s="375"/>
      <c r="J88" s="252"/>
      <c r="K88" s="252"/>
      <c r="L88" s="252"/>
      <c r="M88" s="251"/>
      <c r="N88" s="251"/>
      <c r="O88" s="252"/>
      <c r="P88" s="251"/>
      <c r="Q88" s="251"/>
      <c r="R88" s="252"/>
      <c r="S88" s="251"/>
      <c r="T88" s="252"/>
      <c r="U88" s="252"/>
    </row>
    <row r="89" spans="1:21">
      <c r="A89" s="252"/>
      <c r="B89" s="375"/>
      <c r="C89" s="376"/>
      <c r="D89" s="375"/>
      <c r="E89" s="375"/>
      <c r="F89" s="375"/>
      <c r="G89" s="375"/>
      <c r="H89" s="375"/>
      <c r="I89" s="375"/>
      <c r="J89" s="252"/>
      <c r="K89" s="252"/>
      <c r="L89" s="252"/>
      <c r="M89" s="251"/>
      <c r="N89" s="251"/>
      <c r="O89" s="252"/>
      <c r="P89" s="251"/>
      <c r="Q89" s="251"/>
      <c r="R89" s="252"/>
      <c r="S89" s="251"/>
      <c r="T89" s="252"/>
      <c r="U89" s="252"/>
    </row>
    <row r="90" spans="1:21">
      <c r="A90" s="252"/>
      <c r="B90" s="375"/>
      <c r="C90" s="376"/>
      <c r="D90" s="375"/>
      <c r="E90" s="375"/>
      <c r="F90" s="375"/>
      <c r="G90" s="375"/>
      <c r="H90" s="375"/>
      <c r="I90" s="375"/>
      <c r="J90" s="252"/>
      <c r="K90" s="252"/>
      <c r="L90" s="252"/>
      <c r="M90" s="251"/>
      <c r="N90" s="251"/>
      <c r="O90" s="252"/>
      <c r="P90" s="251"/>
      <c r="Q90" s="251"/>
      <c r="R90" s="252"/>
      <c r="S90" s="251"/>
      <c r="T90" s="252"/>
      <c r="U90" s="252"/>
    </row>
    <row r="91" spans="1:21">
      <c r="A91" s="252"/>
      <c r="B91" s="375"/>
      <c r="C91" s="376"/>
      <c r="D91" s="375"/>
      <c r="E91" s="375"/>
      <c r="F91" s="375"/>
      <c r="G91" s="375"/>
      <c r="H91" s="375"/>
      <c r="I91" s="375"/>
      <c r="J91" s="252"/>
      <c r="K91" s="252"/>
      <c r="L91" s="252"/>
      <c r="M91" s="251"/>
      <c r="N91" s="251"/>
      <c r="O91" s="252"/>
      <c r="P91" s="251"/>
      <c r="Q91" s="251"/>
      <c r="R91" s="252"/>
      <c r="S91" s="251"/>
      <c r="T91" s="252"/>
      <c r="U91" s="252"/>
    </row>
    <row r="92" spans="1:21">
      <c r="A92" s="252"/>
      <c r="B92" s="375"/>
      <c r="C92" s="376"/>
      <c r="D92" s="375"/>
      <c r="E92" s="375"/>
      <c r="F92" s="375"/>
      <c r="G92" s="375"/>
      <c r="H92" s="375"/>
      <c r="I92" s="375"/>
      <c r="J92" s="252"/>
      <c r="K92" s="252"/>
      <c r="L92" s="252"/>
      <c r="M92" s="251"/>
      <c r="N92" s="251"/>
      <c r="O92" s="252"/>
      <c r="P92" s="251"/>
      <c r="Q92" s="251"/>
      <c r="R92" s="252"/>
      <c r="S92" s="251"/>
      <c r="T92" s="252"/>
      <c r="U92" s="252"/>
    </row>
    <row r="93" spans="1:21">
      <c r="A93" s="252"/>
      <c r="B93" s="375"/>
      <c r="C93" s="376"/>
      <c r="D93" s="375"/>
      <c r="E93" s="375"/>
      <c r="F93" s="375"/>
      <c r="G93" s="375"/>
      <c r="H93" s="375"/>
      <c r="I93" s="375"/>
      <c r="J93" s="252"/>
      <c r="K93" s="252"/>
      <c r="L93" s="252"/>
      <c r="M93" s="251"/>
      <c r="N93" s="251"/>
      <c r="O93" s="252"/>
      <c r="P93" s="251"/>
      <c r="Q93" s="251"/>
      <c r="R93" s="252"/>
      <c r="S93" s="251"/>
      <c r="T93" s="252"/>
      <c r="U93" s="252"/>
    </row>
    <row r="94" spans="1:21">
      <c r="A94" s="252"/>
      <c r="B94" s="375"/>
      <c r="C94" s="376"/>
      <c r="D94" s="375"/>
      <c r="E94" s="375"/>
      <c r="F94" s="375"/>
      <c r="G94" s="375"/>
      <c r="H94" s="375"/>
      <c r="I94" s="375"/>
      <c r="J94" s="252"/>
      <c r="K94" s="252"/>
      <c r="L94" s="252"/>
      <c r="M94" s="251"/>
      <c r="N94" s="251"/>
      <c r="O94" s="252"/>
      <c r="P94" s="251"/>
      <c r="Q94" s="251"/>
      <c r="R94" s="252"/>
      <c r="S94" s="251"/>
      <c r="T94" s="252"/>
      <c r="U94" s="252"/>
    </row>
    <row r="95" spans="1:21">
      <c r="A95" s="252"/>
      <c r="B95" s="375"/>
      <c r="C95" s="376"/>
      <c r="D95" s="375"/>
      <c r="E95" s="375"/>
      <c r="F95" s="375"/>
      <c r="G95" s="375"/>
      <c r="H95" s="375"/>
      <c r="I95" s="375"/>
      <c r="J95" s="252"/>
      <c r="K95" s="252"/>
      <c r="L95" s="252"/>
      <c r="M95" s="251"/>
      <c r="N95" s="251"/>
      <c r="O95" s="252"/>
      <c r="P95" s="251"/>
      <c r="Q95" s="251"/>
      <c r="R95" s="252"/>
      <c r="S95" s="251"/>
      <c r="T95" s="252"/>
      <c r="U95" s="252"/>
    </row>
    <row r="96" spans="1:21">
      <c r="A96" s="252"/>
      <c r="B96" s="375"/>
      <c r="C96" s="376"/>
      <c r="D96" s="375"/>
      <c r="E96" s="375"/>
      <c r="F96" s="375"/>
      <c r="G96" s="375"/>
      <c r="H96" s="375"/>
      <c r="I96" s="375"/>
      <c r="J96" s="252"/>
      <c r="K96" s="252"/>
      <c r="L96" s="252"/>
      <c r="M96" s="251"/>
      <c r="N96" s="251"/>
      <c r="O96" s="252"/>
      <c r="P96" s="251"/>
      <c r="Q96" s="251"/>
      <c r="R96" s="252"/>
      <c r="S96" s="251"/>
      <c r="T96" s="252"/>
      <c r="U96" s="252"/>
    </row>
    <row r="97" spans="1:21">
      <c r="A97" s="252"/>
      <c r="B97" s="375"/>
      <c r="C97" s="376"/>
      <c r="D97" s="375"/>
      <c r="E97" s="375"/>
      <c r="F97" s="375"/>
      <c r="G97" s="375"/>
      <c r="H97" s="375"/>
      <c r="I97" s="375"/>
      <c r="J97" s="252"/>
      <c r="K97" s="252"/>
      <c r="L97" s="252"/>
      <c r="M97" s="251"/>
      <c r="N97" s="251"/>
      <c r="O97" s="252"/>
      <c r="P97" s="251"/>
      <c r="Q97" s="251"/>
      <c r="R97" s="252"/>
      <c r="S97" s="251"/>
      <c r="T97" s="252"/>
      <c r="U97" s="252"/>
    </row>
    <row r="98" spans="1:21">
      <c r="A98" s="252"/>
      <c r="B98" s="375"/>
      <c r="C98" s="376"/>
      <c r="D98" s="375"/>
      <c r="E98" s="375"/>
      <c r="F98" s="375"/>
      <c r="G98" s="375"/>
      <c r="H98" s="375"/>
      <c r="I98" s="375"/>
      <c r="J98" s="252"/>
      <c r="K98" s="252"/>
      <c r="L98" s="252"/>
      <c r="M98" s="251"/>
      <c r="N98" s="251"/>
      <c r="O98" s="252"/>
      <c r="P98" s="251"/>
      <c r="Q98" s="251"/>
      <c r="R98" s="252"/>
      <c r="S98" s="251"/>
      <c r="T98" s="252"/>
      <c r="U98" s="252"/>
    </row>
    <row r="99" spans="1:21" ht="35.25">
      <c r="A99" s="1003"/>
      <c r="B99" s="1003"/>
      <c r="C99" s="1003"/>
      <c r="D99" s="1003"/>
      <c r="E99" s="1003"/>
      <c r="F99" s="1003"/>
      <c r="G99" s="1003"/>
      <c r="H99" s="1003"/>
      <c r="I99" s="1003"/>
      <c r="J99" s="1003"/>
      <c r="K99" s="1003"/>
      <c r="L99" s="1003"/>
      <c r="M99" s="1003"/>
      <c r="N99" s="1003"/>
      <c r="O99" s="1003"/>
      <c r="P99" s="1003"/>
      <c r="Q99" s="1003"/>
      <c r="R99" s="1003"/>
      <c r="S99" s="1003"/>
      <c r="T99" s="1003"/>
      <c r="U99" s="1003"/>
    </row>
    <row r="100" spans="1:21">
      <c r="A100" s="252"/>
      <c r="B100" s="375"/>
      <c r="C100" s="376"/>
      <c r="D100" s="375"/>
      <c r="E100" s="375"/>
      <c r="F100" s="375"/>
      <c r="G100" s="375"/>
      <c r="H100" s="375"/>
      <c r="I100" s="375"/>
      <c r="J100" s="252"/>
      <c r="K100" s="252"/>
      <c r="L100" s="252"/>
      <c r="M100" s="251"/>
      <c r="N100" s="251"/>
      <c r="O100" s="252"/>
      <c r="P100" s="251"/>
      <c r="Q100" s="251"/>
      <c r="R100" s="252"/>
      <c r="S100" s="251"/>
      <c r="T100" s="252"/>
      <c r="U100" s="252"/>
    </row>
    <row r="101" spans="1:21" ht="15.75">
      <c r="A101" s="1004"/>
      <c r="B101" s="1004"/>
      <c r="C101" s="1004"/>
      <c r="D101" s="1004"/>
      <c r="E101" s="1004"/>
      <c r="F101" s="1004"/>
      <c r="G101" s="1004"/>
      <c r="H101" s="1004"/>
      <c r="I101" s="1004"/>
      <c r="J101" s="1004"/>
      <c r="K101" s="1004"/>
      <c r="L101" s="1004"/>
      <c r="M101" s="1004"/>
      <c r="N101" s="1004"/>
      <c r="O101" s="1004"/>
      <c r="P101" s="1004"/>
      <c r="Q101" s="1004"/>
      <c r="R101" s="1004"/>
      <c r="S101" s="1004"/>
      <c r="T101" s="1004"/>
      <c r="U101" s="1004"/>
    </row>
    <row r="102" spans="1:21">
      <c r="B102" s="253"/>
      <c r="C102" s="289"/>
      <c r="D102" s="253"/>
      <c r="E102" s="253"/>
      <c r="F102" s="253"/>
      <c r="G102" s="253"/>
      <c r="H102" s="253"/>
      <c r="I102" s="253"/>
    </row>
    <row r="103" spans="1:21">
      <c r="B103" s="253"/>
      <c r="C103" s="289"/>
      <c r="D103" s="253"/>
      <c r="E103" s="253"/>
      <c r="F103" s="253"/>
      <c r="G103" s="253"/>
      <c r="H103" s="253"/>
      <c r="I103" s="253"/>
    </row>
    <row r="104" spans="1:21">
      <c r="B104" s="253"/>
      <c r="C104" s="289"/>
      <c r="D104" s="253"/>
      <c r="E104" s="253"/>
      <c r="F104" s="253"/>
      <c r="G104" s="253"/>
      <c r="H104" s="253"/>
      <c r="I104" s="253"/>
    </row>
    <row r="105" spans="1:21">
      <c r="B105" s="253"/>
      <c r="C105" s="289"/>
      <c r="D105" s="253"/>
      <c r="E105" s="253"/>
      <c r="F105" s="253"/>
      <c r="G105" s="253"/>
      <c r="H105" s="253"/>
      <c r="I105" s="253"/>
    </row>
    <row r="106" spans="1:21">
      <c r="B106" s="253"/>
      <c r="C106" s="289"/>
      <c r="D106" s="253"/>
      <c r="E106" s="253"/>
      <c r="F106" s="253"/>
      <c r="G106" s="253"/>
      <c r="H106" s="253"/>
      <c r="I106" s="253"/>
    </row>
    <row r="107" spans="1:21" s="254" customFormat="1" ht="21.75" customHeight="1">
      <c r="A107" s="996" t="s">
        <v>152</v>
      </c>
      <c r="B107" s="997"/>
      <c r="C107" s="997"/>
      <c r="D107" s="997"/>
      <c r="E107" s="997"/>
      <c r="F107" s="997"/>
      <c r="G107" s="997"/>
      <c r="H107" s="997"/>
      <c r="I107" s="997"/>
      <c r="J107" s="997"/>
      <c r="K107" s="997"/>
      <c r="L107" s="997"/>
      <c r="M107" s="997"/>
      <c r="N107" s="997"/>
      <c r="O107" s="997"/>
      <c r="P107" s="997"/>
      <c r="Q107" s="997"/>
      <c r="R107" s="997"/>
      <c r="S107" s="997"/>
      <c r="T107" s="997"/>
      <c r="U107" s="998"/>
    </row>
    <row r="108" spans="1:21" s="254" customFormat="1" ht="24" customHeight="1">
      <c r="A108" s="996" t="s">
        <v>151</v>
      </c>
      <c r="B108" s="997"/>
      <c r="C108" s="99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8"/>
    </row>
    <row r="109" spans="1:21" s="254" customFormat="1" ht="5.25" customHeight="1">
      <c r="A109" s="256"/>
      <c r="B109" s="256"/>
      <c r="C109" s="290"/>
      <c r="D109" s="256"/>
      <c r="E109" s="256"/>
      <c r="F109" s="256"/>
      <c r="G109" s="256"/>
      <c r="H109" s="256"/>
      <c r="I109" s="256"/>
      <c r="J109" s="256"/>
      <c r="K109" s="256"/>
      <c r="L109" s="256"/>
      <c r="M109" s="324"/>
      <c r="N109" s="324"/>
      <c r="O109" s="256"/>
      <c r="P109" s="324"/>
      <c r="Q109" s="324"/>
      <c r="R109" s="256"/>
      <c r="S109" s="342"/>
    </row>
    <row r="110" spans="1:21" s="255" customFormat="1" ht="23.25" customHeight="1">
      <c r="A110" s="941" t="s">
        <v>332</v>
      </c>
      <c r="B110" s="942"/>
      <c r="C110" s="942"/>
      <c r="D110" s="942"/>
      <c r="E110" s="942"/>
      <c r="F110" s="942"/>
      <c r="G110" s="942"/>
      <c r="H110" s="942"/>
      <c r="I110" s="942"/>
      <c r="J110" s="942"/>
      <c r="K110" s="942"/>
      <c r="L110" s="942"/>
      <c r="M110" s="942"/>
      <c r="N110" s="942"/>
      <c r="O110" s="942"/>
      <c r="P110" s="942"/>
      <c r="Q110" s="942"/>
      <c r="R110" s="942"/>
      <c r="S110" s="942"/>
      <c r="T110" s="942"/>
      <c r="U110" s="943"/>
    </row>
    <row r="111" spans="1:21" ht="5.0999999999999996" customHeight="1" thickBo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</row>
    <row r="112" spans="1:21" ht="33.75" customHeight="1">
      <c r="A112" s="966" t="s">
        <v>163</v>
      </c>
      <c r="B112" s="937" t="s">
        <v>49</v>
      </c>
      <c r="C112" s="938"/>
      <c r="D112" s="974" t="s">
        <v>174</v>
      </c>
      <c r="E112" s="935" t="s">
        <v>184</v>
      </c>
      <c r="F112" s="931" t="s">
        <v>176</v>
      </c>
      <c r="G112" s="931" t="s">
        <v>177</v>
      </c>
      <c r="H112" s="931" t="s">
        <v>178</v>
      </c>
      <c r="I112" s="931" t="s">
        <v>185</v>
      </c>
      <c r="J112" s="931" t="s">
        <v>161</v>
      </c>
      <c r="K112" s="931"/>
      <c r="L112" s="931"/>
      <c r="M112" s="931" t="s">
        <v>183</v>
      </c>
      <c r="N112" s="931"/>
      <c r="O112" s="1005" t="s">
        <v>155</v>
      </c>
      <c r="P112" s="1016" t="s">
        <v>175</v>
      </c>
      <c r="Q112" s="953"/>
      <c r="R112" s="981" t="s">
        <v>182</v>
      </c>
      <c r="S112" s="947" t="s">
        <v>164</v>
      </c>
      <c r="T112" s="948"/>
      <c r="U112" s="950" t="s">
        <v>315</v>
      </c>
    </row>
    <row r="113" spans="1:31" ht="19.899999999999999" customHeight="1">
      <c r="A113" s="967"/>
      <c r="B113" s="475" t="s">
        <v>172</v>
      </c>
      <c r="C113" s="476" t="s">
        <v>154</v>
      </c>
      <c r="D113" s="975"/>
      <c r="E113" s="936"/>
      <c r="F113" s="932"/>
      <c r="G113" s="932"/>
      <c r="H113" s="932"/>
      <c r="I113" s="932"/>
      <c r="J113" s="463" t="s">
        <v>179</v>
      </c>
      <c r="K113" s="463" t="s">
        <v>180</v>
      </c>
      <c r="L113" s="468" t="s">
        <v>181</v>
      </c>
      <c r="M113" s="549" t="s">
        <v>172</v>
      </c>
      <c r="N113" s="463" t="s">
        <v>154</v>
      </c>
      <c r="O113" s="1006"/>
      <c r="P113" s="353" t="s">
        <v>172</v>
      </c>
      <c r="Q113" s="354" t="s">
        <v>154</v>
      </c>
      <c r="R113" s="982"/>
      <c r="S113" s="619" t="s">
        <v>173</v>
      </c>
      <c r="T113" s="469" t="s">
        <v>154</v>
      </c>
      <c r="U113" s="983"/>
      <c r="V113" s="293"/>
      <c r="W113" s="293"/>
    </row>
    <row r="114" spans="1:31" ht="19.149999999999999" customHeight="1">
      <c r="A114" s="1015"/>
      <c r="B114" s="494" t="s">
        <v>82</v>
      </c>
      <c r="C114" s="495" t="s">
        <v>165</v>
      </c>
      <c r="D114" s="694" t="s">
        <v>166</v>
      </c>
      <c r="E114" s="632" t="s">
        <v>87</v>
      </c>
      <c r="F114" s="539" t="s">
        <v>79</v>
      </c>
      <c r="G114" s="539" t="s">
        <v>80</v>
      </c>
      <c r="H114" s="539" t="s">
        <v>153</v>
      </c>
      <c r="I114" s="539" t="s">
        <v>160</v>
      </c>
      <c r="J114" s="539" t="s">
        <v>162</v>
      </c>
      <c r="K114" s="539" t="s">
        <v>83</v>
      </c>
      <c r="L114" s="539" t="s">
        <v>186</v>
      </c>
      <c r="M114" s="551" t="s">
        <v>187</v>
      </c>
      <c r="N114" s="539" t="s">
        <v>81</v>
      </c>
      <c r="O114" s="552" t="s">
        <v>188</v>
      </c>
      <c r="P114" s="355" t="s">
        <v>85</v>
      </c>
      <c r="Q114" s="327" t="s">
        <v>189</v>
      </c>
      <c r="R114" s="706" t="s">
        <v>190</v>
      </c>
      <c r="S114" s="680" t="s">
        <v>191</v>
      </c>
      <c r="T114" s="681" t="s">
        <v>192</v>
      </c>
      <c r="U114" s="691" t="s">
        <v>194</v>
      </c>
      <c r="V114" s="293"/>
      <c r="W114" s="293"/>
    </row>
    <row r="115" spans="1:31" ht="24.75" customHeight="1" thickBot="1">
      <c r="A115" s="712" t="s">
        <v>243</v>
      </c>
      <c r="B115" s="695">
        <f t="shared" ref="B115:M115" si="0">SUM(B116:B118)</f>
        <v>2293</v>
      </c>
      <c r="C115" s="696">
        <f t="shared" si="0"/>
        <v>25</v>
      </c>
      <c r="D115" s="697">
        <f t="shared" si="0"/>
        <v>2318</v>
      </c>
      <c r="E115" s="464">
        <f t="shared" si="0"/>
        <v>0</v>
      </c>
      <c r="F115" s="465">
        <f t="shared" si="0"/>
        <v>0</v>
      </c>
      <c r="G115" s="465">
        <f t="shared" si="0"/>
        <v>0</v>
      </c>
      <c r="H115" s="465">
        <f t="shared" si="0"/>
        <v>0</v>
      </c>
      <c r="I115" s="465">
        <f t="shared" si="0"/>
        <v>2</v>
      </c>
      <c r="J115" s="465">
        <f t="shared" si="0"/>
        <v>378</v>
      </c>
      <c r="K115" s="465">
        <f t="shared" si="0"/>
        <v>84</v>
      </c>
      <c r="L115" s="465">
        <f t="shared" si="0"/>
        <v>57</v>
      </c>
      <c r="M115" s="702">
        <f t="shared" si="0"/>
        <v>521</v>
      </c>
      <c r="N115" s="465">
        <v>0</v>
      </c>
      <c r="O115" s="704">
        <f t="shared" ref="O115:T115" si="1">SUM(O116:O118)</f>
        <v>521</v>
      </c>
      <c r="P115" s="356">
        <f t="shared" si="1"/>
        <v>0</v>
      </c>
      <c r="Q115" s="344">
        <f t="shared" si="1"/>
        <v>1</v>
      </c>
      <c r="R115" s="707">
        <f t="shared" si="1"/>
        <v>1</v>
      </c>
      <c r="S115" s="470">
        <f t="shared" si="1"/>
        <v>1772</v>
      </c>
      <c r="T115" s="471">
        <f t="shared" si="1"/>
        <v>24</v>
      </c>
      <c r="U115" s="473">
        <f>SUM(S115,T115)</f>
        <v>1796</v>
      </c>
      <c r="V115" s="320"/>
      <c r="W115" s="320"/>
      <c r="X115" s="321"/>
      <c r="Y115" s="321"/>
      <c r="Z115" s="321"/>
      <c r="AA115" s="321"/>
    </row>
    <row r="116" spans="1:31" s="251" customFormat="1" ht="21" customHeight="1" thickBot="1">
      <c r="A116" s="713" t="s">
        <v>295</v>
      </c>
      <c r="B116" s="698">
        <v>154</v>
      </c>
      <c r="C116" s="699">
        <v>5</v>
      </c>
      <c r="D116" s="642">
        <f>SUM(B116:C116)</f>
        <v>159</v>
      </c>
      <c r="E116" s="700">
        <v>0</v>
      </c>
      <c r="F116" s="701">
        <v>0</v>
      </c>
      <c r="G116" s="701">
        <v>0</v>
      </c>
      <c r="H116" s="701">
        <v>0</v>
      </c>
      <c r="I116" s="701">
        <v>0</v>
      </c>
      <c r="J116" s="701">
        <v>59</v>
      </c>
      <c r="K116" s="701">
        <v>21</v>
      </c>
      <c r="L116" s="701">
        <v>7</v>
      </c>
      <c r="M116" s="703">
        <f>SUM(E116:L116)</f>
        <v>87</v>
      </c>
      <c r="N116" s="467">
        <v>0</v>
      </c>
      <c r="O116" s="705">
        <f>SUM(M116:N116)</f>
        <v>87</v>
      </c>
      <c r="P116" s="357">
        <v>0</v>
      </c>
      <c r="Q116" s="329">
        <v>1</v>
      </c>
      <c r="R116" s="708">
        <f>SUM(P116:Q116)</f>
        <v>1</v>
      </c>
      <c r="S116" s="711">
        <f t="shared" ref="S116:T118" si="2">+B116-M116-P116</f>
        <v>67</v>
      </c>
      <c r="T116" s="472">
        <f t="shared" si="2"/>
        <v>4</v>
      </c>
      <c r="U116" s="474">
        <f>SUM(S116,T116)</f>
        <v>71</v>
      </c>
      <c r="V116" s="322"/>
      <c r="W116" s="322"/>
      <c r="X116" s="322"/>
      <c r="Y116" s="322"/>
      <c r="Z116" s="322"/>
      <c r="AA116" s="322"/>
      <c r="AB116" s="252"/>
      <c r="AC116" s="252"/>
      <c r="AD116" s="252"/>
      <c r="AE116" s="252"/>
    </row>
    <row r="117" spans="1:31" s="251" customFormat="1" ht="21" customHeight="1" thickBot="1">
      <c r="A117" s="713" t="s">
        <v>292</v>
      </c>
      <c r="B117" s="698">
        <v>1445</v>
      </c>
      <c r="C117" s="699">
        <v>6</v>
      </c>
      <c r="D117" s="642">
        <f>SUM(B117:C117)</f>
        <v>1451</v>
      </c>
      <c r="E117" s="700">
        <v>0</v>
      </c>
      <c r="F117" s="701">
        <v>0</v>
      </c>
      <c r="G117" s="701">
        <v>0</v>
      </c>
      <c r="H117" s="701">
        <v>0</v>
      </c>
      <c r="I117" s="701">
        <v>1</v>
      </c>
      <c r="J117" s="701">
        <v>170</v>
      </c>
      <c r="K117" s="701">
        <v>37</v>
      </c>
      <c r="L117" s="701">
        <v>19</v>
      </c>
      <c r="M117" s="703">
        <f>SUM(E117:L117)</f>
        <v>227</v>
      </c>
      <c r="N117" s="467">
        <v>0</v>
      </c>
      <c r="O117" s="705">
        <f>SUM(M117:N117)</f>
        <v>227</v>
      </c>
      <c r="P117" s="357">
        <v>0</v>
      </c>
      <c r="Q117" s="329">
        <v>0</v>
      </c>
      <c r="R117" s="708">
        <f>SUM(P117:Q117)</f>
        <v>0</v>
      </c>
      <c r="S117" s="711">
        <f t="shared" si="2"/>
        <v>1218</v>
      </c>
      <c r="T117" s="472">
        <f t="shared" si="2"/>
        <v>6</v>
      </c>
      <c r="U117" s="474">
        <f>SUM(S117,T117)</f>
        <v>1224</v>
      </c>
      <c r="V117" s="322"/>
      <c r="W117" s="322"/>
      <c r="X117" s="322"/>
      <c r="Y117" s="322"/>
      <c r="Z117" s="322"/>
      <c r="AA117" s="322"/>
      <c r="AB117" s="252"/>
      <c r="AC117" s="252"/>
      <c r="AD117" s="252"/>
      <c r="AE117" s="252"/>
    </row>
    <row r="118" spans="1:31" s="251" customFormat="1" ht="21" customHeight="1" thickBot="1">
      <c r="A118" s="713" t="s">
        <v>249</v>
      </c>
      <c r="B118" s="698">
        <v>694</v>
      </c>
      <c r="C118" s="699">
        <v>14</v>
      </c>
      <c r="D118" s="642">
        <f>SUM(B118:C118)</f>
        <v>708</v>
      </c>
      <c r="E118" s="700">
        <v>0</v>
      </c>
      <c r="F118" s="701">
        <v>0</v>
      </c>
      <c r="G118" s="701">
        <v>0</v>
      </c>
      <c r="H118" s="701">
        <v>0</v>
      </c>
      <c r="I118" s="701">
        <v>1</v>
      </c>
      <c r="J118" s="701">
        <v>149</v>
      </c>
      <c r="K118" s="701">
        <v>26</v>
      </c>
      <c r="L118" s="701">
        <v>31</v>
      </c>
      <c r="M118" s="703">
        <f>SUM(E118:L118)</f>
        <v>207</v>
      </c>
      <c r="N118" s="467">
        <v>0</v>
      </c>
      <c r="O118" s="705">
        <f>SUM(M118:N118)</f>
        <v>207</v>
      </c>
      <c r="P118" s="357">
        <v>0</v>
      </c>
      <c r="Q118" s="329">
        <v>0</v>
      </c>
      <c r="R118" s="708">
        <f>SUM(P118:Q118)</f>
        <v>0</v>
      </c>
      <c r="S118" s="711">
        <f t="shared" si="2"/>
        <v>487</v>
      </c>
      <c r="T118" s="472">
        <f t="shared" si="2"/>
        <v>14</v>
      </c>
      <c r="U118" s="474">
        <f>SUM(S118,T118)</f>
        <v>501</v>
      </c>
      <c r="V118" s="322"/>
      <c r="W118" s="322"/>
      <c r="X118" s="322"/>
      <c r="Y118" s="322"/>
      <c r="Z118" s="322"/>
      <c r="AA118" s="322"/>
      <c r="AB118" s="252"/>
      <c r="AC118" s="252"/>
      <c r="AD118" s="252"/>
      <c r="AE118" s="252"/>
    </row>
    <row r="119" spans="1:31" s="43" customFormat="1" ht="12.75" customHeight="1">
      <c r="A119" s="1009" t="s">
        <v>333</v>
      </c>
      <c r="B119" s="1009"/>
      <c r="C119" s="1009"/>
      <c r="D119" s="1009"/>
      <c r="E119" s="1009"/>
      <c r="F119" s="1009"/>
      <c r="G119" s="1009"/>
      <c r="H119" s="1009"/>
      <c r="I119" s="1009"/>
      <c r="J119" s="1009"/>
      <c r="K119" s="1009"/>
      <c r="L119" s="1009"/>
      <c r="M119" s="1009"/>
      <c r="N119" s="1009"/>
      <c r="O119" s="1009"/>
      <c r="P119" s="1009"/>
      <c r="Q119" s="1009"/>
      <c r="R119" s="1009"/>
      <c r="S119" s="1009"/>
      <c r="T119" s="1009"/>
      <c r="U119" s="1009"/>
      <c r="V119" s="321"/>
      <c r="W119" s="321"/>
      <c r="X119" s="321"/>
      <c r="Y119" s="321"/>
      <c r="Z119" s="321"/>
      <c r="AA119" s="321"/>
      <c r="AB119" s="44"/>
      <c r="AC119" s="44"/>
      <c r="AD119" s="44"/>
      <c r="AE119" s="44"/>
    </row>
    <row r="120" spans="1:31" s="43" customFormat="1" ht="10.5" customHeight="1">
      <c r="A120" s="1010"/>
      <c r="B120" s="1010"/>
      <c r="C120" s="1010"/>
      <c r="D120" s="1010"/>
      <c r="E120" s="1010"/>
      <c r="F120" s="1010"/>
      <c r="G120" s="101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T120" s="44"/>
      <c r="U120" s="44"/>
      <c r="V120" s="321"/>
      <c r="W120" s="321"/>
      <c r="X120" s="321"/>
      <c r="Y120" s="321"/>
      <c r="Z120" s="321"/>
      <c r="AA120" s="321"/>
      <c r="AB120" s="44"/>
      <c r="AC120" s="44"/>
      <c r="AD120" s="44"/>
      <c r="AE120" s="44"/>
    </row>
    <row r="121" spans="1:31" s="43" customFormat="1" ht="10.5" customHeight="1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T121" s="44"/>
      <c r="U121" s="44"/>
      <c r="V121" s="321"/>
      <c r="W121" s="321"/>
      <c r="X121" s="321"/>
      <c r="Y121" s="321"/>
      <c r="Z121" s="321"/>
      <c r="AA121" s="321"/>
      <c r="AB121" s="44"/>
      <c r="AC121" s="44"/>
      <c r="AD121" s="44"/>
      <c r="AE121" s="44"/>
    </row>
    <row r="122" spans="1:31" s="43" customFormat="1" ht="10.5" customHeight="1">
      <c r="A122" s="249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0.5" customHeight="1">
      <c r="A123" s="249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0.5" customHeight="1">
      <c r="A124" s="249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0.5" customHeight="1">
      <c r="A125" s="249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0.5" customHeight="1">
      <c r="A126" s="249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0.5" customHeight="1">
      <c r="A127" s="249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0.5" customHeight="1">
      <c r="A128" s="249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0.5" customHeight="1">
      <c r="A129" s="249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0.5" customHeight="1">
      <c r="A130" s="249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0.5" customHeight="1">
      <c r="A131" s="249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0.5" customHeight="1">
      <c r="A132" s="249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0.5" customHeight="1">
      <c r="A133" s="249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0.5" customHeight="1">
      <c r="A134" s="249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0.5" customHeight="1">
      <c r="A135" s="249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0.5" customHeight="1">
      <c r="A136" s="249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0.5" customHeight="1">
      <c r="A137" s="249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0.5" customHeight="1">
      <c r="A138" s="249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0.5" customHeight="1">
      <c r="A139" s="249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10.5" customHeight="1">
      <c r="A140" s="249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43" customFormat="1" ht="10.5" customHeight="1">
      <c r="A141" s="249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1:31" s="43" customFormat="1" ht="10.5" customHeight="1">
      <c r="A142" s="249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1:31" s="43" customFormat="1" ht="10.5" customHeight="1">
      <c r="A143" s="249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1:31" s="43" customFormat="1" ht="10.5" customHeight="1">
      <c r="A144" s="249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1:31" s="255" customFormat="1" ht="23.25" customHeight="1">
      <c r="A145" s="941" t="s">
        <v>334</v>
      </c>
      <c r="B145" s="942"/>
      <c r="C145" s="942"/>
      <c r="D145" s="942"/>
      <c r="E145" s="942"/>
      <c r="F145" s="942"/>
      <c r="G145" s="942"/>
      <c r="H145" s="942"/>
      <c r="I145" s="942"/>
      <c r="J145" s="942"/>
      <c r="K145" s="942"/>
      <c r="L145" s="942"/>
      <c r="M145" s="942"/>
      <c r="N145" s="942"/>
      <c r="O145" s="942"/>
      <c r="P145" s="942"/>
      <c r="Q145" s="942"/>
      <c r="R145" s="942"/>
      <c r="S145" s="942"/>
      <c r="T145" s="942"/>
      <c r="U145" s="943"/>
    </row>
    <row r="146" spans="1:31" ht="5.0999999999999996" customHeight="1" thickBo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</row>
    <row r="147" spans="1:31" ht="33.75" customHeight="1">
      <c r="A147" s="1007" t="s">
        <v>163</v>
      </c>
      <c r="B147" s="937" t="s">
        <v>49</v>
      </c>
      <c r="C147" s="938"/>
      <c r="D147" s="974" t="s">
        <v>174</v>
      </c>
      <c r="E147" s="935" t="s">
        <v>184</v>
      </c>
      <c r="F147" s="931" t="s">
        <v>176</v>
      </c>
      <c r="G147" s="931" t="s">
        <v>177</v>
      </c>
      <c r="H147" s="931" t="s">
        <v>178</v>
      </c>
      <c r="I147" s="931" t="s">
        <v>185</v>
      </c>
      <c r="J147" s="931" t="s">
        <v>161</v>
      </c>
      <c r="K147" s="931"/>
      <c r="L147" s="931"/>
      <c r="M147" s="931" t="s">
        <v>183</v>
      </c>
      <c r="N147" s="931"/>
      <c r="O147" s="945" t="s">
        <v>155</v>
      </c>
      <c r="P147" s="952" t="s">
        <v>175</v>
      </c>
      <c r="Q147" s="953"/>
      <c r="R147" s="981" t="s">
        <v>182</v>
      </c>
      <c r="S147" s="947" t="s">
        <v>164</v>
      </c>
      <c r="T147" s="948"/>
      <c r="U147" s="950" t="s">
        <v>315</v>
      </c>
    </row>
    <row r="148" spans="1:31" ht="24" customHeight="1">
      <c r="A148" s="1008"/>
      <c r="B148" s="475" t="s">
        <v>172</v>
      </c>
      <c r="C148" s="476" t="s">
        <v>154</v>
      </c>
      <c r="D148" s="975"/>
      <c r="E148" s="936"/>
      <c r="F148" s="932"/>
      <c r="G148" s="932"/>
      <c r="H148" s="932"/>
      <c r="I148" s="932"/>
      <c r="J148" s="463" t="s">
        <v>179</v>
      </c>
      <c r="K148" s="463" t="s">
        <v>180</v>
      </c>
      <c r="L148" s="463" t="s">
        <v>181</v>
      </c>
      <c r="M148" s="549" t="s">
        <v>172</v>
      </c>
      <c r="N148" s="463" t="s">
        <v>154</v>
      </c>
      <c r="O148" s="946"/>
      <c r="P148" s="333" t="s">
        <v>172</v>
      </c>
      <c r="Q148" s="325" t="s">
        <v>154</v>
      </c>
      <c r="R148" s="982"/>
      <c r="S148" s="619" t="s">
        <v>173</v>
      </c>
      <c r="T148" s="469" t="s">
        <v>154</v>
      </c>
      <c r="U148" s="983"/>
    </row>
    <row r="149" spans="1:31" ht="12.75" customHeight="1" thickBot="1">
      <c r="A149" s="1008"/>
      <c r="B149" s="716" t="s">
        <v>82</v>
      </c>
      <c r="C149" s="717" t="s">
        <v>165</v>
      </c>
      <c r="D149" s="718" t="s">
        <v>166</v>
      </c>
      <c r="E149" s="722" t="s">
        <v>87</v>
      </c>
      <c r="F149" s="723" t="s">
        <v>79</v>
      </c>
      <c r="G149" s="723" t="s">
        <v>80</v>
      </c>
      <c r="H149" s="723" t="s">
        <v>153</v>
      </c>
      <c r="I149" s="723" t="s">
        <v>160</v>
      </c>
      <c r="J149" s="723" t="s">
        <v>162</v>
      </c>
      <c r="K149" s="723" t="s">
        <v>83</v>
      </c>
      <c r="L149" s="723" t="s">
        <v>186</v>
      </c>
      <c r="M149" s="726" t="s">
        <v>187</v>
      </c>
      <c r="N149" s="723" t="s">
        <v>81</v>
      </c>
      <c r="O149" s="729" t="s">
        <v>188</v>
      </c>
      <c r="P149" s="358" t="s">
        <v>85</v>
      </c>
      <c r="Q149" s="345" t="s">
        <v>189</v>
      </c>
      <c r="R149" s="731" t="s">
        <v>190</v>
      </c>
      <c r="S149" s="734" t="s">
        <v>191</v>
      </c>
      <c r="T149" s="735" t="s">
        <v>192</v>
      </c>
      <c r="U149" s="736" t="s">
        <v>194</v>
      </c>
    </row>
    <row r="150" spans="1:31" ht="24" customHeight="1">
      <c r="A150" s="714" t="s">
        <v>159</v>
      </c>
      <c r="B150" s="719">
        <f>SUM(B151:B151)</f>
        <v>116</v>
      </c>
      <c r="C150" s="720">
        <f>SUM(C151:C151)</f>
        <v>12</v>
      </c>
      <c r="D150" s="721">
        <f>SUM(D151:D151)</f>
        <v>128</v>
      </c>
      <c r="E150" s="597">
        <v>4</v>
      </c>
      <c r="F150" s="598">
        <v>1</v>
      </c>
      <c r="G150" s="598">
        <v>0</v>
      </c>
      <c r="H150" s="598">
        <v>0</v>
      </c>
      <c r="I150" s="598">
        <f>I151</f>
        <v>1</v>
      </c>
      <c r="J150" s="598">
        <f>J151</f>
        <v>30</v>
      </c>
      <c r="K150" s="598">
        <f>K151</f>
        <v>8</v>
      </c>
      <c r="L150" s="599">
        <v>98</v>
      </c>
      <c r="M150" s="727">
        <f t="shared" ref="M150:U150" si="3">SUM(M151:M151)</f>
        <v>51</v>
      </c>
      <c r="N150" s="724">
        <f t="shared" si="3"/>
        <v>0</v>
      </c>
      <c r="O150" s="730">
        <f t="shared" si="3"/>
        <v>51</v>
      </c>
      <c r="P150" s="359">
        <f t="shared" si="3"/>
        <v>1</v>
      </c>
      <c r="Q150" s="359">
        <f t="shared" si="3"/>
        <v>0</v>
      </c>
      <c r="R150" s="732">
        <f t="shared" si="3"/>
        <v>1</v>
      </c>
      <c r="S150" s="622">
        <f t="shared" si="3"/>
        <v>64</v>
      </c>
      <c r="T150" s="622">
        <f t="shared" si="3"/>
        <v>12</v>
      </c>
      <c r="U150" s="737">
        <f t="shared" si="3"/>
        <v>76</v>
      </c>
    </row>
    <row r="151" spans="1:31" s="251" customFormat="1" ht="19.5" customHeight="1">
      <c r="A151" s="715" t="s">
        <v>256</v>
      </c>
      <c r="B151" s="617">
        <v>116</v>
      </c>
      <c r="C151" s="588">
        <v>12</v>
      </c>
      <c r="D151" s="575">
        <f>SUM(B151:C151)</f>
        <v>128</v>
      </c>
      <c r="E151" s="597">
        <v>1</v>
      </c>
      <c r="F151" s="598">
        <v>1</v>
      </c>
      <c r="G151" s="598">
        <v>0</v>
      </c>
      <c r="H151" s="598">
        <v>0</v>
      </c>
      <c r="I151" s="598">
        <v>1</v>
      </c>
      <c r="J151" s="598">
        <v>30</v>
      </c>
      <c r="K151" s="598">
        <v>8</v>
      </c>
      <c r="L151" s="599">
        <v>10</v>
      </c>
      <c r="M151" s="728">
        <f>SUM(E151:L151)</f>
        <v>51</v>
      </c>
      <c r="N151" s="725">
        <v>0</v>
      </c>
      <c r="O151" s="728">
        <f>SUM(M151:N151)</f>
        <v>51</v>
      </c>
      <c r="P151" s="335">
        <v>1</v>
      </c>
      <c r="Q151" s="343">
        <v>0</v>
      </c>
      <c r="R151" s="733">
        <f>SUM(P151:Q151)</f>
        <v>1</v>
      </c>
      <c r="S151" s="622">
        <f>+B151-M151-P151</f>
        <v>64</v>
      </c>
      <c r="T151" s="623">
        <f>+C151-N151-Q151</f>
        <v>12</v>
      </c>
      <c r="U151" s="738">
        <f>+S151+T151</f>
        <v>76</v>
      </c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</row>
    <row r="152" spans="1:31" s="43" customFormat="1" ht="12.75" customHeight="1">
      <c r="A152" s="949" t="s">
        <v>333</v>
      </c>
      <c r="B152" s="949"/>
      <c r="C152" s="949"/>
      <c r="D152" s="949"/>
      <c r="E152" s="949"/>
      <c r="F152" s="949"/>
      <c r="G152" s="949"/>
      <c r="H152" s="949"/>
      <c r="I152" s="949"/>
      <c r="J152" s="949"/>
      <c r="K152" s="949"/>
      <c r="L152" s="949"/>
      <c r="M152" s="949"/>
      <c r="N152" s="949"/>
      <c r="O152" s="949"/>
      <c r="P152" s="949"/>
      <c r="Q152" s="949"/>
      <c r="R152" s="949"/>
      <c r="S152" s="949"/>
      <c r="T152" s="949"/>
      <c r="U152" s="949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1:31" s="43" customFormat="1" ht="19.899999999999999" customHeight="1">
      <c r="A153" s="1010"/>
      <c r="B153" s="1010"/>
      <c r="C153" s="1010"/>
      <c r="D153" s="1010"/>
      <c r="E153" s="1010"/>
      <c r="F153" s="1010"/>
      <c r="G153" s="1010"/>
      <c r="H153" s="250"/>
      <c r="I153" s="250"/>
      <c r="J153" s="250"/>
      <c r="K153" s="250"/>
      <c r="L153" s="250"/>
      <c r="M153" s="250"/>
      <c r="N153" s="250"/>
      <c r="O153" s="250"/>
      <c r="P153" s="361"/>
      <c r="Q153" s="250"/>
      <c r="R153" s="250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1:31" s="43" customFormat="1" ht="10.5" customHeight="1">
      <c r="A154" s="249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1:31" s="43" customFormat="1" ht="10.5" customHeight="1">
      <c r="A155" s="249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1:31" s="43" customFormat="1" ht="10.5" customHeight="1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1:31" s="43" customFormat="1" ht="10.5" customHeight="1">
      <c r="A157" s="249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1:31" s="43" customFormat="1" ht="10.5" customHeight="1">
      <c r="A158" s="249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1:31" s="43" customFormat="1" ht="10.5" customHeight="1">
      <c r="A159" s="249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1:31" s="43" customFormat="1" ht="10.5" customHeight="1">
      <c r="A160" s="249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1:31" s="43" customFormat="1" ht="10.5" customHeight="1">
      <c r="A161" s="249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1:31" s="43" customFormat="1" ht="10.5" customHeight="1">
      <c r="A162" s="249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1:31" s="43" customFormat="1" ht="10.5" customHeight="1">
      <c r="A163" s="249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1:31" s="43" customFormat="1" ht="10.5" customHeight="1">
      <c r="A164" s="249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</row>
    <row r="165" spans="1:31" s="43" customFormat="1" ht="10.5" customHeight="1">
      <c r="A165" s="249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1:31" s="43" customFormat="1" ht="10.5" customHeight="1">
      <c r="A166" s="249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1:31" s="43" customFormat="1" ht="10.5" customHeight="1">
      <c r="A167" s="249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</row>
    <row r="168" spans="1:31" s="43" customFormat="1" ht="10.5" customHeight="1">
      <c r="A168" s="249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1:31" s="43" customFormat="1" ht="10.5" customHeight="1">
      <c r="A169" s="249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1:31" s="43" customFormat="1" ht="10.5" customHeight="1">
      <c r="A170" s="249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1:31" s="43" customFormat="1" ht="10.5" customHeight="1">
      <c r="A171" s="249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1:31" s="43" customFormat="1" ht="10.5" customHeight="1">
      <c r="A172" s="249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1:31" s="43" customFormat="1" ht="10.5" customHeight="1">
      <c r="A173" s="249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1:31" s="43" customFormat="1" ht="10.5" customHeight="1">
      <c r="A174" s="249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</row>
    <row r="175" spans="1:31" s="43" customFormat="1" ht="10.5" customHeight="1">
      <c r="A175" s="249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1:31" s="43" customFormat="1" ht="10.5" customHeight="1">
      <c r="A176" s="249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1:33" s="43" customFormat="1" ht="10.5" customHeight="1">
      <c r="A177" s="249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3" s="255" customFormat="1" ht="23.25" customHeight="1">
      <c r="A178" s="941" t="s">
        <v>335</v>
      </c>
      <c r="B178" s="942"/>
      <c r="C178" s="942"/>
      <c r="D178" s="942"/>
      <c r="E178" s="942"/>
      <c r="F178" s="942"/>
      <c r="G178" s="942"/>
      <c r="H178" s="942"/>
      <c r="I178" s="942"/>
      <c r="J178" s="942"/>
      <c r="K178" s="942"/>
      <c r="L178" s="942"/>
      <c r="M178" s="942"/>
      <c r="N178" s="942"/>
      <c r="O178" s="942"/>
      <c r="P178" s="942"/>
      <c r="Q178" s="942"/>
      <c r="R178" s="942"/>
      <c r="S178" s="942"/>
      <c r="T178" s="942"/>
      <c r="U178" s="943"/>
    </row>
    <row r="179" spans="1:33" ht="5.0999999999999996" customHeight="1" thickBo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</row>
    <row r="180" spans="1:33" ht="33.75" customHeight="1">
      <c r="A180" s="986" t="s">
        <v>163</v>
      </c>
      <c r="B180" s="1011" t="s">
        <v>49</v>
      </c>
      <c r="C180" s="938"/>
      <c r="D180" s="933" t="s">
        <v>174</v>
      </c>
      <c r="E180" s="1012" t="s">
        <v>184</v>
      </c>
      <c r="F180" s="939" t="s">
        <v>176</v>
      </c>
      <c r="G180" s="939" t="s">
        <v>177</v>
      </c>
      <c r="H180" s="939" t="s">
        <v>178</v>
      </c>
      <c r="I180" s="939" t="s">
        <v>185</v>
      </c>
      <c r="J180" s="957" t="s">
        <v>161</v>
      </c>
      <c r="K180" s="958"/>
      <c r="L180" s="958"/>
      <c r="M180" s="935" t="s">
        <v>183</v>
      </c>
      <c r="N180" s="931"/>
      <c r="O180" s="999" t="s">
        <v>155</v>
      </c>
      <c r="P180" s="952" t="s">
        <v>175</v>
      </c>
      <c r="Q180" s="953"/>
      <c r="R180" s="981" t="s">
        <v>182</v>
      </c>
      <c r="S180" s="947" t="s">
        <v>164</v>
      </c>
      <c r="T180" s="948"/>
      <c r="U180" s="950" t="s">
        <v>315</v>
      </c>
    </row>
    <row r="181" spans="1:33" ht="24" customHeight="1">
      <c r="A181" s="987"/>
      <c r="B181" s="583" t="s">
        <v>172</v>
      </c>
      <c r="C181" s="476" t="s">
        <v>154</v>
      </c>
      <c r="D181" s="934"/>
      <c r="E181" s="1013"/>
      <c r="F181" s="940"/>
      <c r="G181" s="940"/>
      <c r="H181" s="940"/>
      <c r="I181" s="940"/>
      <c r="J181" s="743" t="s">
        <v>179</v>
      </c>
      <c r="K181" s="743" t="s">
        <v>180</v>
      </c>
      <c r="L181" s="744" t="s">
        <v>181</v>
      </c>
      <c r="M181" s="570" t="s">
        <v>172</v>
      </c>
      <c r="N181" s="463" t="s">
        <v>154</v>
      </c>
      <c r="O181" s="1000"/>
      <c r="P181" s="333" t="s">
        <v>172</v>
      </c>
      <c r="Q181" s="325" t="s">
        <v>154</v>
      </c>
      <c r="R181" s="982"/>
      <c r="S181" s="619" t="s">
        <v>173</v>
      </c>
      <c r="T181" s="469" t="s">
        <v>154</v>
      </c>
      <c r="U181" s="983"/>
    </row>
    <row r="182" spans="1:33" ht="12.75" customHeight="1" thickBot="1">
      <c r="A182" s="988"/>
      <c r="B182" s="740" t="s">
        <v>82</v>
      </c>
      <c r="C182" s="717" t="s">
        <v>165</v>
      </c>
      <c r="D182" s="741" t="s">
        <v>166</v>
      </c>
      <c r="E182" s="675" t="s">
        <v>87</v>
      </c>
      <c r="F182" s="675" t="s">
        <v>79</v>
      </c>
      <c r="G182" s="675" t="s">
        <v>80</v>
      </c>
      <c r="H182" s="675" t="s">
        <v>153</v>
      </c>
      <c r="I182" s="675" t="s">
        <v>160</v>
      </c>
      <c r="J182" s="675" t="s">
        <v>162</v>
      </c>
      <c r="K182" s="675" t="s">
        <v>83</v>
      </c>
      <c r="L182" s="675" t="s">
        <v>186</v>
      </c>
      <c r="M182" s="746" t="s">
        <v>187</v>
      </c>
      <c r="N182" s="675" t="s">
        <v>81</v>
      </c>
      <c r="O182" s="747" t="s">
        <v>188</v>
      </c>
      <c r="P182" s="358" t="s">
        <v>85</v>
      </c>
      <c r="Q182" s="345" t="s">
        <v>189</v>
      </c>
      <c r="R182" s="731" t="s">
        <v>190</v>
      </c>
      <c r="S182" s="734" t="s">
        <v>191</v>
      </c>
      <c r="T182" s="735" t="s">
        <v>192</v>
      </c>
      <c r="U182" s="736" t="s">
        <v>193</v>
      </c>
    </row>
    <row r="183" spans="1:33" ht="23.25" customHeight="1" thickBot="1">
      <c r="A183" s="739" t="s">
        <v>196</v>
      </c>
      <c r="B183" s="742">
        <f>SUM(B184:B184)</f>
        <v>524</v>
      </c>
      <c r="C183" s="742">
        <f>SUM(C184:C184)</f>
        <v>13</v>
      </c>
      <c r="D183" s="721">
        <f>SUM(D184:D184)</f>
        <v>537</v>
      </c>
      <c r="E183" s="597">
        <f t="shared" ref="E183:M183" si="4">E184</f>
        <v>12</v>
      </c>
      <c r="F183" s="597">
        <f t="shared" si="4"/>
        <v>7</v>
      </c>
      <c r="G183" s="597">
        <f t="shared" si="4"/>
        <v>0</v>
      </c>
      <c r="H183" s="597">
        <f t="shared" si="4"/>
        <v>0</v>
      </c>
      <c r="I183" s="597">
        <f t="shared" si="4"/>
        <v>3</v>
      </c>
      <c r="J183" s="597">
        <f t="shared" si="4"/>
        <v>23</v>
      </c>
      <c r="K183" s="597">
        <f t="shared" si="4"/>
        <v>6</v>
      </c>
      <c r="L183" s="597">
        <f t="shared" si="4"/>
        <v>6</v>
      </c>
      <c r="M183" s="571">
        <f t="shared" si="4"/>
        <v>57</v>
      </c>
      <c r="N183" s="745">
        <v>0</v>
      </c>
      <c r="O183" s="748">
        <f t="shared" ref="O183:U183" si="5">SUM(O184:O184)</f>
        <v>59</v>
      </c>
      <c r="P183" s="362">
        <f t="shared" si="5"/>
        <v>12</v>
      </c>
      <c r="Q183" s="346">
        <f t="shared" si="5"/>
        <v>5</v>
      </c>
      <c r="R183" s="749">
        <f t="shared" si="5"/>
        <v>17</v>
      </c>
      <c r="S183" s="750">
        <f t="shared" si="5"/>
        <v>455</v>
      </c>
      <c r="T183" s="751">
        <f t="shared" si="5"/>
        <v>6</v>
      </c>
      <c r="U183" s="752">
        <f t="shared" si="5"/>
        <v>461</v>
      </c>
    </row>
    <row r="184" spans="1:33" s="251" customFormat="1" ht="19.5" customHeight="1">
      <c r="A184" s="739" t="s">
        <v>312</v>
      </c>
      <c r="B184" s="617">
        <v>524</v>
      </c>
      <c r="C184" s="588">
        <v>13</v>
      </c>
      <c r="D184" s="575">
        <f>SUM(B184:C184)</f>
        <v>537</v>
      </c>
      <c r="E184" s="597">
        <v>12</v>
      </c>
      <c r="F184" s="598">
        <v>7</v>
      </c>
      <c r="G184" s="598">
        <v>0</v>
      </c>
      <c r="H184" s="598">
        <v>0</v>
      </c>
      <c r="I184" s="598">
        <v>3</v>
      </c>
      <c r="J184" s="598">
        <v>23</v>
      </c>
      <c r="K184" s="598">
        <v>6</v>
      </c>
      <c r="L184" s="599">
        <v>6</v>
      </c>
      <c r="M184" s="728">
        <f>SUM(E184:L184)</f>
        <v>57</v>
      </c>
      <c r="N184" s="725">
        <v>2</v>
      </c>
      <c r="O184" s="728">
        <f>SUM(M184:N184)</f>
        <v>59</v>
      </c>
      <c r="P184" s="335">
        <v>12</v>
      </c>
      <c r="Q184" s="343">
        <v>5</v>
      </c>
      <c r="R184" s="733">
        <f>SUM(P184:Q184)</f>
        <v>17</v>
      </c>
      <c r="S184" s="622">
        <f>+B184-M184-P184</f>
        <v>455</v>
      </c>
      <c r="T184" s="751">
        <f>+C184-N184-Q184</f>
        <v>6</v>
      </c>
      <c r="U184" s="738">
        <f>D184-O184-R184</f>
        <v>461</v>
      </c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</row>
    <row r="185" spans="1:33" s="43" customFormat="1" ht="12.75" customHeight="1" thickBot="1">
      <c r="A185" s="1017" t="s">
        <v>333</v>
      </c>
      <c r="B185" s="1018"/>
      <c r="C185" s="1018"/>
      <c r="D185" s="1018"/>
      <c r="E185" s="1018"/>
      <c r="F185" s="1018"/>
      <c r="G185" s="1018"/>
      <c r="H185" s="1018"/>
      <c r="I185" s="1018"/>
      <c r="J185" s="1018"/>
      <c r="K185" s="1018"/>
      <c r="L185" s="1018"/>
      <c r="M185" s="1018"/>
      <c r="N185" s="1018"/>
      <c r="O185" s="1018"/>
      <c r="P185" s="1018"/>
      <c r="Q185" s="1018"/>
      <c r="R185" s="1018"/>
      <c r="S185" s="1018"/>
      <c r="T185" s="1018"/>
      <c r="U185" s="1019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1:33" s="266" customFormat="1" ht="13.15" customHeight="1">
      <c r="A186" s="264"/>
      <c r="B186" s="262"/>
      <c r="C186" s="291"/>
      <c r="D186" s="262"/>
      <c r="E186" s="262"/>
      <c r="F186" s="262"/>
      <c r="G186" s="262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</row>
    <row r="187" spans="1:33" s="43" customFormat="1" ht="10.5" customHeight="1">
      <c r="A187" s="249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1:33" s="43" customFormat="1" ht="10.5" customHeight="1">
      <c r="A188" s="249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1:33" s="43" customFormat="1" ht="10.5" customHeight="1">
      <c r="A189" s="249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1:33" s="43" customFormat="1" ht="10.5" customHeight="1">
      <c r="A190" s="249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1:33" s="43" customFormat="1" ht="10.5" customHeight="1">
      <c r="A191" s="249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1:33" s="43" customFormat="1" ht="10.5" customHeight="1">
      <c r="A192" s="249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1:31" s="43" customFormat="1" ht="10.5" customHeight="1">
      <c r="A193" s="249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1:31" s="43" customFormat="1" ht="10.5" customHeight="1">
      <c r="A194" s="249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1:31" s="43" customFormat="1" ht="10.5" customHeight="1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1:31" s="43" customFormat="1" ht="10.5" customHeight="1">
      <c r="A196" s="249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</row>
    <row r="197" spans="1:31" s="43" customFormat="1" ht="10.5" customHeight="1">
      <c r="A197" s="249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</row>
    <row r="198" spans="1:31" s="43" customFormat="1" ht="10.5" customHeight="1">
      <c r="A198" s="249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</row>
    <row r="199" spans="1:31" s="43" customFormat="1" ht="10.5" customHeight="1">
      <c r="A199" s="249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</row>
    <row r="200" spans="1:31" s="43" customFormat="1" ht="10.5" customHeight="1">
      <c r="A200" s="249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</row>
    <row r="201" spans="1:31" s="43" customFormat="1" ht="10.5" customHeight="1">
      <c r="A201" s="249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</row>
    <row r="202" spans="1:31" s="43" customFormat="1" ht="10.5" customHeight="1">
      <c r="A202" s="249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</row>
    <row r="203" spans="1:31" s="43" customFormat="1" ht="10.5" customHeight="1">
      <c r="A203" s="249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s="43" customFormat="1" ht="10.5" customHeight="1">
      <c r="A204" s="249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</row>
    <row r="205" spans="1:31" s="43" customFormat="1" ht="10.5" customHeight="1">
      <c r="A205" s="249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</row>
    <row r="206" spans="1:31" s="43" customFormat="1" ht="10.5" customHeight="1">
      <c r="A206" s="249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</row>
    <row r="207" spans="1:31" s="43" customFormat="1" ht="10.5" customHeight="1">
      <c r="A207" s="249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</row>
    <row r="208" spans="1:31" s="43" customFormat="1" ht="10.5" customHeight="1">
      <c r="A208" s="249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</row>
    <row r="209" spans="1:31" s="43" customFormat="1" ht="10.5" customHeight="1">
      <c r="A209" s="249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</row>
    <row r="210" spans="1:31" s="43" customFormat="1" ht="10.5" customHeight="1">
      <c r="A210" s="249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</row>
    <row r="211" spans="1:31" s="254" customFormat="1" ht="26.25" customHeight="1">
      <c r="A211" s="1020" t="s">
        <v>152</v>
      </c>
      <c r="B211" s="1021"/>
      <c r="C211" s="1021"/>
      <c r="D211" s="1021"/>
      <c r="E211" s="1021"/>
      <c r="F211" s="1021"/>
      <c r="G211" s="1021"/>
      <c r="H211" s="1021"/>
      <c r="I211" s="1021"/>
      <c r="J211" s="1021"/>
      <c r="K211" s="1021"/>
      <c r="L211" s="1021"/>
      <c r="M211" s="1021"/>
      <c r="N211" s="1021"/>
      <c r="O211" s="1021"/>
      <c r="P211" s="1021"/>
      <c r="Q211" s="1021"/>
      <c r="R211" s="1021"/>
      <c r="S211" s="1021"/>
      <c r="T211" s="1021"/>
      <c r="U211" s="1022"/>
    </row>
    <row r="212" spans="1:31" s="254" customFormat="1" ht="27" customHeight="1">
      <c r="A212" s="1027" t="s">
        <v>151</v>
      </c>
      <c r="B212" s="1028"/>
      <c r="C212" s="1028"/>
      <c r="D212" s="1028"/>
      <c r="E212" s="1028"/>
      <c r="F212" s="1028"/>
      <c r="G212" s="1028"/>
      <c r="H212" s="1028"/>
      <c r="I212" s="1028"/>
      <c r="J212" s="1028"/>
      <c r="K212" s="1028"/>
      <c r="L212" s="1028"/>
      <c r="M212" s="1028"/>
      <c r="N212" s="1028"/>
      <c r="O212" s="1028"/>
      <c r="P212" s="1028"/>
      <c r="Q212" s="1028"/>
      <c r="R212" s="1028"/>
      <c r="S212" s="1028"/>
      <c r="T212" s="1028"/>
      <c r="U212" s="1029"/>
    </row>
    <row r="213" spans="1:31" s="342" customFormat="1" ht="5.25" customHeight="1">
      <c r="A213" s="324"/>
      <c r="B213" s="324"/>
      <c r="C213" s="756"/>
      <c r="D213" s="324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 t="s">
        <v>275</v>
      </c>
      <c r="Q213" s="324"/>
      <c r="R213" s="324"/>
    </row>
    <row r="214" spans="1:31" s="255" customFormat="1" ht="23.25" customHeight="1">
      <c r="A214" s="941" t="s">
        <v>336</v>
      </c>
      <c r="B214" s="942"/>
      <c r="C214" s="942"/>
      <c r="D214" s="942"/>
      <c r="E214" s="942"/>
      <c r="F214" s="942"/>
      <c r="G214" s="942"/>
      <c r="H214" s="942"/>
      <c r="I214" s="942"/>
      <c r="J214" s="942"/>
      <c r="K214" s="942"/>
      <c r="L214" s="942"/>
      <c r="M214" s="942"/>
      <c r="N214" s="942"/>
      <c r="O214" s="942"/>
      <c r="P214" s="942"/>
      <c r="Q214" s="942"/>
      <c r="R214" s="942"/>
      <c r="S214" s="942"/>
      <c r="T214" s="942"/>
      <c r="U214" s="943"/>
    </row>
    <row r="215" spans="1:31" ht="5.0999999999999996" customHeight="1" thickBo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</row>
    <row r="216" spans="1:31" ht="33.75" customHeight="1">
      <c r="A216" s="1007" t="s">
        <v>163</v>
      </c>
      <c r="B216" s="937" t="s">
        <v>49</v>
      </c>
      <c r="C216" s="938"/>
      <c r="D216" s="974" t="s">
        <v>174</v>
      </c>
      <c r="E216" s="935" t="s">
        <v>184</v>
      </c>
      <c r="F216" s="931" t="s">
        <v>176</v>
      </c>
      <c r="G216" s="931" t="s">
        <v>177</v>
      </c>
      <c r="H216" s="931" t="s">
        <v>178</v>
      </c>
      <c r="I216" s="931" t="s">
        <v>185</v>
      </c>
      <c r="J216" s="931" t="s">
        <v>161</v>
      </c>
      <c r="K216" s="931"/>
      <c r="L216" s="978"/>
      <c r="M216" s="944" t="s">
        <v>183</v>
      </c>
      <c r="N216" s="931"/>
      <c r="O216" s="945" t="s">
        <v>155</v>
      </c>
      <c r="P216" s="952" t="s">
        <v>175</v>
      </c>
      <c r="Q216" s="953"/>
      <c r="R216" s="981" t="s">
        <v>182</v>
      </c>
      <c r="S216" s="947" t="s">
        <v>164</v>
      </c>
      <c r="T216" s="948"/>
      <c r="U216" s="950" t="s">
        <v>315</v>
      </c>
    </row>
    <row r="217" spans="1:31" ht="24" customHeight="1">
      <c r="A217" s="1008"/>
      <c r="B217" s="475" t="s">
        <v>172</v>
      </c>
      <c r="C217" s="476" t="s">
        <v>154</v>
      </c>
      <c r="D217" s="975"/>
      <c r="E217" s="936"/>
      <c r="F217" s="932"/>
      <c r="G217" s="932"/>
      <c r="H217" s="932"/>
      <c r="I217" s="932"/>
      <c r="J217" s="463" t="s">
        <v>179</v>
      </c>
      <c r="K217" s="463" t="s">
        <v>180</v>
      </c>
      <c r="L217" s="626" t="s">
        <v>181</v>
      </c>
      <c r="M217" s="548" t="s">
        <v>172</v>
      </c>
      <c r="N217" s="463" t="s">
        <v>154</v>
      </c>
      <c r="O217" s="946"/>
      <c r="P217" s="333" t="s">
        <v>172</v>
      </c>
      <c r="Q217" s="325" t="s">
        <v>154</v>
      </c>
      <c r="R217" s="982"/>
      <c r="S217" s="619" t="s">
        <v>173</v>
      </c>
      <c r="T217" s="469" t="s">
        <v>154</v>
      </c>
      <c r="U217" s="983"/>
    </row>
    <row r="218" spans="1:31" ht="12.75" customHeight="1" thickBot="1">
      <c r="A218" s="1014"/>
      <c r="B218" s="716" t="s">
        <v>82</v>
      </c>
      <c r="C218" s="717" t="s">
        <v>165</v>
      </c>
      <c r="D218" s="718" t="s">
        <v>166</v>
      </c>
      <c r="E218" s="722" t="s">
        <v>87</v>
      </c>
      <c r="F218" s="723" t="s">
        <v>79</v>
      </c>
      <c r="G218" s="723" t="s">
        <v>80</v>
      </c>
      <c r="H218" s="723" t="s">
        <v>153</v>
      </c>
      <c r="I218" s="723" t="s">
        <v>160</v>
      </c>
      <c r="J218" s="723" t="s">
        <v>162</v>
      </c>
      <c r="K218" s="723" t="s">
        <v>83</v>
      </c>
      <c r="L218" s="763" t="s">
        <v>186</v>
      </c>
      <c r="M218" s="769" t="s">
        <v>187</v>
      </c>
      <c r="N218" s="723" t="s">
        <v>81</v>
      </c>
      <c r="O218" s="773" t="s">
        <v>188</v>
      </c>
      <c r="P218" s="347" t="s">
        <v>85</v>
      </c>
      <c r="Q218" s="345" t="s">
        <v>189</v>
      </c>
      <c r="R218" s="731" t="s">
        <v>190</v>
      </c>
      <c r="S218" s="734" t="s">
        <v>191</v>
      </c>
      <c r="T218" s="735" t="s">
        <v>192</v>
      </c>
      <c r="U218" s="736" t="s">
        <v>193</v>
      </c>
    </row>
    <row r="219" spans="1:31" ht="22.5" customHeight="1" thickBot="1">
      <c r="A219" s="757" t="s">
        <v>168</v>
      </c>
      <c r="B219" s="760">
        <f t="shared" ref="B219:U219" si="6">SUM(B220:B228)</f>
        <v>4785</v>
      </c>
      <c r="C219" s="760">
        <f t="shared" si="6"/>
        <v>2633</v>
      </c>
      <c r="D219" s="760">
        <f t="shared" si="6"/>
        <v>7418</v>
      </c>
      <c r="E219" s="764">
        <f t="shared" si="6"/>
        <v>329</v>
      </c>
      <c r="F219" s="764">
        <f t="shared" si="6"/>
        <v>454</v>
      </c>
      <c r="G219" s="764">
        <f t="shared" si="6"/>
        <v>1</v>
      </c>
      <c r="H219" s="764">
        <f t="shared" si="6"/>
        <v>0</v>
      </c>
      <c r="I219" s="764">
        <f t="shared" si="6"/>
        <v>93</v>
      </c>
      <c r="J219" s="764">
        <f t="shared" si="6"/>
        <v>17</v>
      </c>
      <c r="K219" s="764">
        <f t="shared" si="6"/>
        <v>3</v>
      </c>
      <c r="L219" s="764">
        <f t="shared" si="6"/>
        <v>10</v>
      </c>
      <c r="M219" s="770">
        <f t="shared" si="6"/>
        <v>907</v>
      </c>
      <c r="N219" s="764">
        <f t="shared" si="6"/>
        <v>48</v>
      </c>
      <c r="O219" s="770">
        <f t="shared" si="6"/>
        <v>955</v>
      </c>
      <c r="P219" s="755">
        <f t="shared" si="6"/>
        <v>405</v>
      </c>
      <c r="Q219" s="755">
        <f t="shared" si="6"/>
        <v>537</v>
      </c>
      <c r="R219" s="774">
        <f t="shared" si="6"/>
        <v>942</v>
      </c>
      <c r="S219" s="777">
        <f t="shared" si="6"/>
        <v>3473</v>
      </c>
      <c r="T219" s="777">
        <f t="shared" si="6"/>
        <v>2048</v>
      </c>
      <c r="U219" s="778">
        <f t="shared" si="6"/>
        <v>5521</v>
      </c>
    </row>
    <row r="220" spans="1:31" s="383" customFormat="1" ht="19.5" customHeight="1">
      <c r="A220" s="758" t="s">
        <v>203</v>
      </c>
      <c r="B220" s="761">
        <v>900</v>
      </c>
      <c r="C220" s="762">
        <v>518</v>
      </c>
      <c r="D220" s="657">
        <f t="shared" ref="D220:D228" si="7">SUM(B220:C220)</f>
        <v>1418</v>
      </c>
      <c r="E220" s="765">
        <v>1</v>
      </c>
      <c r="F220" s="649">
        <v>242</v>
      </c>
      <c r="G220" s="649">
        <v>0</v>
      </c>
      <c r="H220" s="649">
        <v>0</v>
      </c>
      <c r="I220" s="649">
        <v>1</v>
      </c>
      <c r="J220" s="649">
        <v>0</v>
      </c>
      <c r="K220" s="649">
        <v>0</v>
      </c>
      <c r="L220" s="766">
        <v>0</v>
      </c>
      <c r="M220" s="771">
        <f t="shared" ref="M220:M228" si="8">SUM(E220:L220)</f>
        <v>244</v>
      </c>
      <c r="N220" s="767">
        <v>1</v>
      </c>
      <c r="O220" s="771">
        <f t="shared" ref="O220:O228" si="9">SUM(M220:N220)</f>
        <v>245</v>
      </c>
      <c r="P220" s="753">
        <v>400</v>
      </c>
      <c r="Q220" s="754">
        <v>515</v>
      </c>
      <c r="R220" s="775">
        <f t="shared" ref="R220:R228" si="10">SUM(P220:Q220)</f>
        <v>915</v>
      </c>
      <c r="S220" s="779">
        <f t="shared" ref="S220:S228" si="11">+B220-M220-P220</f>
        <v>256</v>
      </c>
      <c r="T220" s="780">
        <f>C220-N220-Q220</f>
        <v>2</v>
      </c>
      <c r="U220" s="781">
        <f t="shared" ref="U220:U228" si="12">+S220+T220</f>
        <v>258</v>
      </c>
    </row>
    <row r="221" spans="1:31" s="251" customFormat="1" ht="19.5" customHeight="1">
      <c r="A221" s="715" t="s">
        <v>294</v>
      </c>
      <c r="B221" s="617">
        <v>221</v>
      </c>
      <c r="C221" s="588">
        <v>13</v>
      </c>
      <c r="D221" s="575">
        <f t="shared" si="7"/>
        <v>234</v>
      </c>
      <c r="E221" s="597">
        <v>171</v>
      </c>
      <c r="F221" s="598">
        <v>18</v>
      </c>
      <c r="G221" s="598">
        <v>0</v>
      </c>
      <c r="H221" s="598">
        <v>0</v>
      </c>
      <c r="I221" s="598">
        <v>0</v>
      </c>
      <c r="J221" s="598">
        <v>5</v>
      </c>
      <c r="K221" s="598">
        <v>1</v>
      </c>
      <c r="L221" s="599">
        <v>0</v>
      </c>
      <c r="M221" s="728">
        <f t="shared" si="8"/>
        <v>195</v>
      </c>
      <c r="N221" s="725">
        <v>1</v>
      </c>
      <c r="O221" s="728">
        <f t="shared" si="9"/>
        <v>196</v>
      </c>
      <c r="P221" s="335">
        <v>2</v>
      </c>
      <c r="Q221" s="343">
        <v>1</v>
      </c>
      <c r="R221" s="733">
        <f t="shared" si="10"/>
        <v>3</v>
      </c>
      <c r="S221" s="622">
        <f t="shared" si="11"/>
        <v>24</v>
      </c>
      <c r="T221" s="623">
        <f t="shared" ref="T221:T228" si="13">+C221-N221-Q221</f>
        <v>11</v>
      </c>
      <c r="U221" s="738">
        <f t="shared" si="12"/>
        <v>35</v>
      </c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</row>
    <row r="222" spans="1:31" s="251" customFormat="1" ht="19.5" customHeight="1">
      <c r="A222" s="715" t="s">
        <v>198</v>
      </c>
      <c r="B222" s="617">
        <v>555</v>
      </c>
      <c r="C222" s="588">
        <v>274</v>
      </c>
      <c r="D222" s="575">
        <f t="shared" si="7"/>
        <v>829</v>
      </c>
      <c r="E222" s="597">
        <v>13</v>
      </c>
      <c r="F222" s="598">
        <v>13</v>
      </c>
      <c r="G222" s="598">
        <v>0</v>
      </c>
      <c r="H222" s="598">
        <v>0</v>
      </c>
      <c r="I222" s="598">
        <v>10</v>
      </c>
      <c r="J222" s="598">
        <v>4</v>
      </c>
      <c r="K222" s="598">
        <v>0</v>
      </c>
      <c r="L222" s="599">
        <v>0</v>
      </c>
      <c r="M222" s="728">
        <f t="shared" si="8"/>
        <v>40</v>
      </c>
      <c r="N222" s="725">
        <v>2</v>
      </c>
      <c r="O222" s="728">
        <f t="shared" si="9"/>
        <v>42</v>
      </c>
      <c r="P222" s="335">
        <v>0</v>
      </c>
      <c r="Q222" s="343">
        <v>0</v>
      </c>
      <c r="R222" s="733">
        <f t="shared" si="10"/>
        <v>0</v>
      </c>
      <c r="S222" s="622">
        <f t="shared" si="11"/>
        <v>515</v>
      </c>
      <c r="T222" s="623">
        <f t="shared" si="13"/>
        <v>272</v>
      </c>
      <c r="U222" s="738">
        <f t="shared" si="12"/>
        <v>787</v>
      </c>
      <c r="V222" s="252"/>
      <c r="W222" s="252"/>
      <c r="X222" s="252"/>
      <c r="Y222" s="252"/>
      <c r="Z222" s="252"/>
      <c r="AA222" s="252"/>
      <c r="AB222" s="252"/>
      <c r="AC222" s="252"/>
      <c r="AD222" s="252"/>
      <c r="AE222" s="252"/>
    </row>
    <row r="223" spans="1:31" s="251" customFormat="1" ht="19.5" customHeight="1">
      <c r="A223" s="715" t="s">
        <v>199</v>
      </c>
      <c r="B223" s="617">
        <v>673</v>
      </c>
      <c r="C223" s="588">
        <v>229</v>
      </c>
      <c r="D223" s="575">
        <f t="shared" si="7"/>
        <v>902</v>
      </c>
      <c r="E223" s="597">
        <v>24</v>
      </c>
      <c r="F223" s="598">
        <v>10</v>
      </c>
      <c r="G223" s="598">
        <v>0</v>
      </c>
      <c r="H223" s="598">
        <v>0</v>
      </c>
      <c r="I223" s="598">
        <v>10</v>
      </c>
      <c r="J223" s="598">
        <v>0</v>
      </c>
      <c r="K223" s="598">
        <v>1</v>
      </c>
      <c r="L223" s="599">
        <v>2</v>
      </c>
      <c r="M223" s="728">
        <f t="shared" si="8"/>
        <v>47</v>
      </c>
      <c r="N223" s="725">
        <v>6</v>
      </c>
      <c r="O223" s="728">
        <f t="shared" si="9"/>
        <v>53</v>
      </c>
      <c r="P223" s="335">
        <v>2</v>
      </c>
      <c r="Q223" s="343">
        <v>2</v>
      </c>
      <c r="R223" s="733">
        <f t="shared" si="10"/>
        <v>4</v>
      </c>
      <c r="S223" s="622">
        <f t="shared" si="11"/>
        <v>624</v>
      </c>
      <c r="T223" s="623">
        <f t="shared" si="13"/>
        <v>221</v>
      </c>
      <c r="U223" s="738">
        <f t="shared" si="12"/>
        <v>845</v>
      </c>
      <c r="V223" s="252"/>
      <c r="W223" s="252"/>
      <c r="X223" s="252"/>
      <c r="Y223" s="252"/>
      <c r="Z223" s="252"/>
      <c r="AA223" s="252"/>
      <c r="AB223" s="252"/>
      <c r="AC223" s="252"/>
      <c r="AD223" s="252"/>
      <c r="AE223" s="252"/>
    </row>
    <row r="224" spans="1:31" s="251" customFormat="1" ht="19.5" customHeight="1">
      <c r="A224" s="715" t="s">
        <v>200</v>
      </c>
      <c r="B224" s="617">
        <v>470</v>
      </c>
      <c r="C224" s="588">
        <v>177</v>
      </c>
      <c r="D224" s="575">
        <f t="shared" si="7"/>
        <v>647</v>
      </c>
      <c r="E224" s="597">
        <v>31</v>
      </c>
      <c r="F224" s="598">
        <v>9</v>
      </c>
      <c r="G224" s="598">
        <v>0</v>
      </c>
      <c r="H224" s="598">
        <v>0</v>
      </c>
      <c r="I224" s="598">
        <v>14</v>
      </c>
      <c r="J224" s="598">
        <v>1</v>
      </c>
      <c r="K224" s="598">
        <v>0</v>
      </c>
      <c r="L224" s="599">
        <v>2</v>
      </c>
      <c r="M224" s="728">
        <f t="shared" si="8"/>
        <v>57</v>
      </c>
      <c r="N224" s="725">
        <v>2</v>
      </c>
      <c r="O224" s="728">
        <f t="shared" si="9"/>
        <v>59</v>
      </c>
      <c r="P224" s="335">
        <v>0</v>
      </c>
      <c r="Q224" s="343">
        <v>1</v>
      </c>
      <c r="R224" s="733">
        <f t="shared" si="10"/>
        <v>1</v>
      </c>
      <c r="S224" s="622">
        <f t="shared" si="11"/>
        <v>413</v>
      </c>
      <c r="T224" s="623">
        <f t="shared" si="13"/>
        <v>174</v>
      </c>
      <c r="U224" s="738">
        <f t="shared" si="12"/>
        <v>587</v>
      </c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</row>
    <row r="225" spans="1:31" s="251" customFormat="1" ht="19.5" customHeight="1">
      <c r="A225" s="715" t="s">
        <v>244</v>
      </c>
      <c r="B225" s="617">
        <v>320</v>
      </c>
      <c r="C225" s="588">
        <v>361</v>
      </c>
      <c r="D225" s="575">
        <f t="shared" si="7"/>
        <v>681</v>
      </c>
      <c r="E225" s="597">
        <v>2</v>
      </c>
      <c r="F225" s="598">
        <v>52</v>
      </c>
      <c r="G225" s="598">
        <v>0</v>
      </c>
      <c r="H225" s="598">
        <v>0</v>
      </c>
      <c r="I225" s="598">
        <v>1</v>
      </c>
      <c r="J225" s="598">
        <v>2</v>
      </c>
      <c r="K225" s="598">
        <v>0</v>
      </c>
      <c r="L225" s="599">
        <v>0</v>
      </c>
      <c r="M225" s="728">
        <f t="shared" si="8"/>
        <v>57</v>
      </c>
      <c r="N225" s="725">
        <v>16</v>
      </c>
      <c r="O225" s="728">
        <f t="shared" si="9"/>
        <v>73</v>
      </c>
      <c r="P225" s="335">
        <v>1</v>
      </c>
      <c r="Q225" s="343">
        <v>14</v>
      </c>
      <c r="R225" s="733">
        <f t="shared" si="10"/>
        <v>15</v>
      </c>
      <c r="S225" s="622">
        <f t="shared" si="11"/>
        <v>262</v>
      </c>
      <c r="T225" s="623">
        <f t="shared" si="13"/>
        <v>331</v>
      </c>
      <c r="U225" s="738">
        <f t="shared" si="12"/>
        <v>593</v>
      </c>
      <c r="V225" s="252"/>
      <c r="W225" s="252"/>
      <c r="X225" s="252"/>
      <c r="Y225" s="252"/>
      <c r="Z225" s="252"/>
      <c r="AA225" s="252"/>
      <c r="AB225" s="252"/>
      <c r="AC225" s="252"/>
      <c r="AD225" s="252"/>
      <c r="AE225" s="252"/>
    </row>
    <row r="226" spans="1:31" s="251" customFormat="1" ht="19.5" customHeight="1">
      <c r="A226" s="715" t="s">
        <v>201</v>
      </c>
      <c r="B226" s="617">
        <v>656</v>
      </c>
      <c r="C226" s="588">
        <v>146</v>
      </c>
      <c r="D226" s="575">
        <f t="shared" si="7"/>
        <v>802</v>
      </c>
      <c r="E226" s="597">
        <v>29</v>
      </c>
      <c r="F226" s="598">
        <v>7</v>
      </c>
      <c r="G226" s="598">
        <v>0</v>
      </c>
      <c r="H226" s="598">
        <v>0</v>
      </c>
      <c r="I226" s="598">
        <v>16</v>
      </c>
      <c r="J226" s="598">
        <v>2</v>
      </c>
      <c r="K226" s="598">
        <v>0</v>
      </c>
      <c r="L226" s="599">
        <v>1</v>
      </c>
      <c r="M226" s="728">
        <f t="shared" si="8"/>
        <v>55</v>
      </c>
      <c r="N226" s="725">
        <v>16</v>
      </c>
      <c r="O226" s="728">
        <f t="shared" si="9"/>
        <v>71</v>
      </c>
      <c r="P226" s="335">
        <v>0</v>
      </c>
      <c r="Q226" s="343">
        <v>4</v>
      </c>
      <c r="R226" s="733">
        <f t="shared" si="10"/>
        <v>4</v>
      </c>
      <c r="S226" s="622">
        <f t="shared" si="11"/>
        <v>601</v>
      </c>
      <c r="T226" s="623">
        <f t="shared" si="13"/>
        <v>126</v>
      </c>
      <c r="U226" s="738">
        <f t="shared" si="12"/>
        <v>727</v>
      </c>
      <c r="V226" s="252"/>
      <c r="W226" s="252"/>
      <c r="X226" s="252"/>
      <c r="Y226" s="252"/>
      <c r="Z226" s="252"/>
      <c r="AA226" s="252"/>
      <c r="AB226" s="252"/>
      <c r="AC226" s="252"/>
      <c r="AD226" s="252"/>
      <c r="AE226" s="252"/>
    </row>
    <row r="227" spans="1:31" s="251" customFormat="1" ht="19.5" customHeight="1">
      <c r="A227" s="715" t="s">
        <v>202</v>
      </c>
      <c r="B227" s="617">
        <v>557</v>
      </c>
      <c r="C227" s="588">
        <v>292</v>
      </c>
      <c r="D227" s="575">
        <f t="shared" si="7"/>
        <v>849</v>
      </c>
      <c r="E227" s="597">
        <v>34</v>
      </c>
      <c r="F227" s="598">
        <v>10</v>
      </c>
      <c r="G227" s="598">
        <v>1</v>
      </c>
      <c r="H227" s="598">
        <v>0</v>
      </c>
      <c r="I227" s="598">
        <v>35</v>
      </c>
      <c r="J227" s="598">
        <v>1</v>
      </c>
      <c r="K227" s="598">
        <v>1</v>
      </c>
      <c r="L227" s="599">
        <v>3</v>
      </c>
      <c r="M227" s="728">
        <f t="shared" si="8"/>
        <v>85</v>
      </c>
      <c r="N227" s="725">
        <v>1</v>
      </c>
      <c r="O227" s="728">
        <f t="shared" si="9"/>
        <v>86</v>
      </c>
      <c r="P227" s="335">
        <v>0</v>
      </c>
      <c r="Q227" s="343">
        <v>0</v>
      </c>
      <c r="R227" s="733">
        <f t="shared" si="10"/>
        <v>0</v>
      </c>
      <c r="S227" s="622">
        <f t="shared" si="11"/>
        <v>472</v>
      </c>
      <c r="T227" s="623">
        <f t="shared" si="13"/>
        <v>291</v>
      </c>
      <c r="U227" s="738">
        <f t="shared" si="12"/>
        <v>763</v>
      </c>
      <c r="V227" s="252"/>
      <c r="W227" s="252"/>
      <c r="X227" s="252"/>
      <c r="Y227" s="252"/>
      <c r="Z227" s="252"/>
      <c r="AA227" s="252"/>
      <c r="AB227" s="252"/>
      <c r="AC227" s="252"/>
      <c r="AD227" s="252"/>
      <c r="AE227" s="252"/>
    </row>
    <row r="228" spans="1:31" s="251" customFormat="1" ht="19.5" customHeight="1" thickBot="1">
      <c r="A228" s="759" t="s">
        <v>299</v>
      </c>
      <c r="B228" s="618">
        <v>433</v>
      </c>
      <c r="C228" s="590">
        <v>623</v>
      </c>
      <c r="D228" s="576">
        <f t="shared" si="7"/>
        <v>1056</v>
      </c>
      <c r="E228" s="600">
        <v>24</v>
      </c>
      <c r="F228" s="601">
        <v>93</v>
      </c>
      <c r="G228" s="601">
        <v>0</v>
      </c>
      <c r="H228" s="601">
        <v>0</v>
      </c>
      <c r="I228" s="601">
        <v>6</v>
      </c>
      <c r="J228" s="601">
        <v>2</v>
      </c>
      <c r="K228" s="601">
        <v>0</v>
      </c>
      <c r="L228" s="602">
        <v>2</v>
      </c>
      <c r="M228" s="772">
        <f t="shared" si="8"/>
        <v>127</v>
      </c>
      <c r="N228" s="768">
        <v>3</v>
      </c>
      <c r="O228" s="772">
        <f t="shared" si="9"/>
        <v>130</v>
      </c>
      <c r="P228" s="360">
        <v>0</v>
      </c>
      <c r="Q228" s="343">
        <v>0</v>
      </c>
      <c r="R228" s="776">
        <f t="shared" si="10"/>
        <v>0</v>
      </c>
      <c r="S228" s="624">
        <f t="shared" si="11"/>
        <v>306</v>
      </c>
      <c r="T228" s="625">
        <f t="shared" si="13"/>
        <v>620</v>
      </c>
      <c r="U228" s="782">
        <f t="shared" si="12"/>
        <v>926</v>
      </c>
      <c r="V228" s="252"/>
      <c r="W228" s="252"/>
      <c r="X228" s="252"/>
      <c r="Y228" s="252"/>
      <c r="Z228" s="252"/>
      <c r="AA228" s="252"/>
      <c r="AB228" s="252"/>
      <c r="AC228" s="252"/>
      <c r="AD228" s="252"/>
      <c r="AE228" s="252"/>
    </row>
    <row r="229" spans="1:31" s="43" customFormat="1" ht="12.75" customHeight="1">
      <c r="A229" s="1024" t="s">
        <v>333</v>
      </c>
      <c r="B229" s="1025"/>
      <c r="C229" s="1025"/>
      <c r="D229" s="1025"/>
      <c r="E229" s="1025"/>
      <c r="F229" s="1025"/>
      <c r="G229" s="1025"/>
      <c r="H229" s="1025"/>
      <c r="I229" s="1025"/>
      <c r="J229" s="1025"/>
      <c r="K229" s="1025"/>
      <c r="L229" s="1025"/>
      <c r="M229" s="1025"/>
      <c r="N229" s="1025"/>
      <c r="O229" s="1025"/>
      <c r="P229" s="1025"/>
      <c r="Q229" s="1025"/>
      <c r="R229" s="1025"/>
      <c r="S229" s="1025"/>
      <c r="T229" s="1025"/>
      <c r="U229" s="1026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</row>
    <row r="230" spans="1:31" s="43" customFormat="1" ht="12.75" customHeight="1">
      <c r="A230" s="270"/>
      <c r="B230" s="275"/>
      <c r="C230" s="287"/>
      <c r="D230" s="275"/>
      <c r="M230" s="323"/>
      <c r="N230" s="323"/>
      <c r="O230" s="275"/>
      <c r="P230" s="323"/>
      <c r="Q230" s="323"/>
      <c r="R230" s="275"/>
      <c r="S230" s="323"/>
      <c r="T230" s="275"/>
      <c r="U230" s="275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</row>
    <row r="231" spans="1:31" s="43" customFormat="1" ht="10.5" customHeight="1">
      <c r="A231" s="1010"/>
      <c r="B231" s="1010"/>
      <c r="C231" s="1010"/>
      <c r="D231" s="1010"/>
      <c r="E231" s="1010"/>
      <c r="F231" s="101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</row>
    <row r="232" spans="1:31" s="43" customFormat="1" ht="10.5" customHeight="1">
      <c r="A232" s="249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</row>
    <row r="233" spans="1:31" s="43" customFormat="1" ht="10.5" customHeight="1">
      <c r="A233" s="249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</row>
    <row r="234" spans="1:31" s="43" customFormat="1" ht="10.5" customHeight="1">
      <c r="A234" s="249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</row>
    <row r="235" spans="1:31" s="43" customFormat="1" ht="10.5" customHeight="1">
      <c r="A235" s="249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</row>
    <row r="236" spans="1:31" s="43" customFormat="1" ht="10.5" customHeight="1">
      <c r="A236" s="249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</row>
    <row r="237" spans="1:31" s="43" customFormat="1" ht="10.5" customHeight="1">
      <c r="A237" s="249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</row>
    <row r="238" spans="1:31" s="43" customFormat="1" ht="10.5" customHeight="1">
      <c r="A238" s="249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</row>
    <row r="239" spans="1:31" s="43" customFormat="1" ht="10.5" customHeight="1">
      <c r="A239" s="249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</row>
    <row r="240" spans="1:31" s="43" customFormat="1" ht="10.5" customHeight="1">
      <c r="A240" s="249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</row>
    <row r="241" spans="1:31" s="43" customFormat="1" ht="10.5" customHeight="1">
      <c r="A241" s="249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</row>
    <row r="242" spans="1:31" s="43" customFormat="1" ht="10.5" customHeight="1">
      <c r="A242" s="249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</row>
    <row r="243" spans="1:31" s="43" customFormat="1" ht="10.5" customHeight="1">
      <c r="A243" s="249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</row>
    <row r="244" spans="1:31" s="43" customFormat="1" ht="10.5" customHeight="1">
      <c r="A244" s="249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</row>
    <row r="245" spans="1:31" s="43" customFormat="1" ht="10.5" customHeight="1">
      <c r="A245" s="249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</row>
    <row r="246" spans="1:31" s="43" customFormat="1" ht="10.5" customHeight="1">
      <c r="A246" s="249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1:31" s="43" customFormat="1" ht="10.5" customHeight="1">
      <c r="A247" s="249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</row>
    <row r="248" spans="1:31" s="43" customFormat="1" ht="10.5" customHeight="1">
      <c r="A248" s="249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</row>
    <row r="249" spans="1:31" s="43" customFormat="1" ht="10.5" customHeight="1">
      <c r="A249" s="249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1:31" s="43" customFormat="1" ht="10.5" customHeight="1">
      <c r="A250" s="249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</row>
    <row r="251" spans="1:31" s="43" customFormat="1" ht="10.5" customHeight="1">
      <c r="A251" s="249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</row>
    <row r="252" spans="1:31" s="43" customFormat="1" ht="10.5" customHeight="1">
      <c r="A252" s="249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</row>
    <row r="253" spans="1:31" s="43" customFormat="1" ht="10.5" customHeight="1">
      <c r="A253" s="249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</row>
    <row r="254" spans="1:31" s="43" customFormat="1" ht="10.5" customHeight="1">
      <c r="A254" s="249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</row>
    <row r="255" spans="1:31" s="43" customFormat="1" ht="10.5" customHeight="1">
      <c r="A255" s="249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</row>
    <row r="256" spans="1:31" s="43" customFormat="1" ht="10.5" customHeight="1">
      <c r="A256" s="249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1:31" s="43" customFormat="1" ht="10.5" customHeight="1">
      <c r="A257" s="249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</row>
    <row r="258" spans="1:31" s="43" customFormat="1" ht="10.5" customHeight="1">
      <c r="A258" s="249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</row>
    <row r="259" spans="1:31" s="43" customFormat="1" ht="10.5" customHeight="1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</row>
    <row r="260" spans="1:31" s="43" customFormat="1" ht="10.5" customHeight="1">
      <c r="A260" s="249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</row>
    <row r="261" spans="1:31" s="43" customFormat="1" ht="10.5" customHeight="1">
      <c r="A261" s="249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</row>
    <row r="262" spans="1:31" s="254" customFormat="1" ht="5.25" customHeight="1">
      <c r="A262" s="256"/>
      <c r="B262" s="256"/>
      <c r="C262" s="290"/>
      <c r="D262" s="256"/>
      <c r="E262" s="256"/>
      <c r="F262" s="256"/>
      <c r="G262" s="256"/>
      <c r="H262" s="256"/>
      <c r="I262" s="256"/>
      <c r="J262" s="256"/>
      <c r="K262" s="256"/>
      <c r="L262" s="256"/>
      <c r="M262" s="324"/>
      <c r="N262" s="324"/>
      <c r="O262" s="256"/>
      <c r="P262" s="324"/>
      <c r="Q262" s="324"/>
      <c r="R262" s="256"/>
      <c r="S262" s="342"/>
    </row>
    <row r="263" spans="1:31" s="255" customFormat="1" ht="36" customHeight="1">
      <c r="A263" s="941" t="s">
        <v>337</v>
      </c>
      <c r="B263" s="942"/>
      <c r="C263" s="942"/>
      <c r="D263" s="942"/>
      <c r="E263" s="942"/>
      <c r="F263" s="942"/>
      <c r="G263" s="942"/>
      <c r="H263" s="942"/>
      <c r="I263" s="942"/>
      <c r="J263" s="942"/>
      <c r="K263" s="942"/>
      <c r="L263" s="942"/>
      <c r="M263" s="942"/>
      <c r="N263" s="942"/>
      <c r="O263" s="942"/>
      <c r="P263" s="942"/>
      <c r="Q263" s="942"/>
      <c r="R263" s="942"/>
      <c r="S263" s="942"/>
      <c r="T263" s="942"/>
      <c r="U263" s="943"/>
    </row>
    <row r="264" spans="1:31" ht="4.5" customHeight="1" thickBo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</row>
    <row r="265" spans="1:31" ht="33.75" customHeight="1">
      <c r="A265" s="1007" t="s">
        <v>163</v>
      </c>
      <c r="B265" s="937" t="s">
        <v>49</v>
      </c>
      <c r="C265" s="938"/>
      <c r="D265" s="974" t="s">
        <v>174</v>
      </c>
      <c r="E265" s="935" t="s">
        <v>184</v>
      </c>
      <c r="F265" s="931" t="s">
        <v>176</v>
      </c>
      <c r="G265" s="931" t="s">
        <v>177</v>
      </c>
      <c r="H265" s="931" t="s">
        <v>178</v>
      </c>
      <c r="I265" s="931" t="s">
        <v>185</v>
      </c>
      <c r="J265" s="931" t="s">
        <v>161</v>
      </c>
      <c r="K265" s="931"/>
      <c r="L265" s="931"/>
      <c r="M265" s="931" t="s">
        <v>183</v>
      </c>
      <c r="N265" s="931"/>
      <c r="O265" s="945" t="s">
        <v>155</v>
      </c>
      <c r="P265" s="952" t="s">
        <v>175</v>
      </c>
      <c r="Q265" s="953"/>
      <c r="R265" s="981" t="s">
        <v>182</v>
      </c>
      <c r="S265" s="947" t="s">
        <v>164</v>
      </c>
      <c r="T265" s="948"/>
      <c r="U265" s="950" t="s">
        <v>315</v>
      </c>
    </row>
    <row r="266" spans="1:31" ht="24" customHeight="1">
      <c r="A266" s="1008"/>
      <c r="B266" s="475" t="s">
        <v>172</v>
      </c>
      <c r="C266" s="476" t="s">
        <v>154</v>
      </c>
      <c r="D266" s="975"/>
      <c r="E266" s="936"/>
      <c r="F266" s="932"/>
      <c r="G266" s="932"/>
      <c r="H266" s="932"/>
      <c r="I266" s="932"/>
      <c r="J266" s="463" t="s">
        <v>179</v>
      </c>
      <c r="K266" s="463" t="s">
        <v>180</v>
      </c>
      <c r="L266" s="463" t="s">
        <v>181</v>
      </c>
      <c r="M266" s="549" t="s">
        <v>172</v>
      </c>
      <c r="N266" s="463" t="s">
        <v>154</v>
      </c>
      <c r="O266" s="946"/>
      <c r="P266" s="333" t="s">
        <v>172</v>
      </c>
      <c r="Q266" s="325" t="s">
        <v>154</v>
      </c>
      <c r="R266" s="982"/>
      <c r="S266" s="619" t="s">
        <v>173</v>
      </c>
      <c r="T266" s="469" t="s">
        <v>154</v>
      </c>
      <c r="U266" s="983"/>
    </row>
    <row r="267" spans="1:31" ht="12.75" customHeight="1">
      <c r="A267" s="1008"/>
      <c r="B267" s="494" t="s">
        <v>82</v>
      </c>
      <c r="C267" s="495" t="s">
        <v>165</v>
      </c>
      <c r="D267" s="694" t="s">
        <v>166</v>
      </c>
      <c r="E267" s="632" t="s">
        <v>87</v>
      </c>
      <c r="F267" s="539" t="s">
        <v>79</v>
      </c>
      <c r="G267" s="539" t="s">
        <v>80</v>
      </c>
      <c r="H267" s="539" t="s">
        <v>153</v>
      </c>
      <c r="I267" s="539" t="s">
        <v>160</v>
      </c>
      <c r="J267" s="539" t="s">
        <v>162</v>
      </c>
      <c r="K267" s="539" t="s">
        <v>83</v>
      </c>
      <c r="L267" s="539" t="s">
        <v>186</v>
      </c>
      <c r="M267" s="551" t="s">
        <v>187</v>
      </c>
      <c r="N267" s="539" t="s">
        <v>81</v>
      </c>
      <c r="O267" s="784" t="s">
        <v>188</v>
      </c>
      <c r="P267" s="336" t="s">
        <v>85</v>
      </c>
      <c r="Q267" s="327" t="s">
        <v>189</v>
      </c>
      <c r="R267" s="706" t="s">
        <v>190</v>
      </c>
      <c r="S267" s="680" t="s">
        <v>191</v>
      </c>
      <c r="T267" s="681" t="s">
        <v>192</v>
      </c>
      <c r="U267" s="691" t="s">
        <v>193</v>
      </c>
    </row>
    <row r="268" spans="1:31" ht="24.75" customHeight="1">
      <c r="A268" s="714" t="s">
        <v>195</v>
      </c>
      <c r="B268" s="709">
        <f t="shared" ref="B268:U268" si="14">SUM(B269:B270)</f>
        <v>145</v>
      </c>
      <c r="C268" s="709">
        <f t="shared" si="14"/>
        <v>2191</v>
      </c>
      <c r="D268" s="709">
        <f t="shared" si="14"/>
        <v>2336</v>
      </c>
      <c r="E268" s="710">
        <f t="shared" si="14"/>
        <v>10</v>
      </c>
      <c r="F268" s="710">
        <f t="shared" si="14"/>
        <v>14</v>
      </c>
      <c r="G268" s="710">
        <f t="shared" si="14"/>
        <v>0</v>
      </c>
      <c r="H268" s="710">
        <f t="shared" si="14"/>
        <v>0</v>
      </c>
      <c r="I268" s="710">
        <f t="shared" si="14"/>
        <v>0</v>
      </c>
      <c r="J268" s="710">
        <f t="shared" si="14"/>
        <v>1</v>
      </c>
      <c r="K268" s="710">
        <f t="shared" si="14"/>
        <v>1</v>
      </c>
      <c r="L268" s="710">
        <f t="shared" si="14"/>
        <v>0</v>
      </c>
      <c r="M268" s="704">
        <f t="shared" si="14"/>
        <v>26</v>
      </c>
      <c r="N268" s="710">
        <f t="shared" si="14"/>
        <v>15</v>
      </c>
      <c r="O268" s="704">
        <f t="shared" si="14"/>
        <v>41</v>
      </c>
      <c r="P268" s="363">
        <f t="shared" si="14"/>
        <v>28</v>
      </c>
      <c r="Q268" s="344">
        <f t="shared" si="14"/>
        <v>8</v>
      </c>
      <c r="R268" s="785">
        <f t="shared" si="14"/>
        <v>36</v>
      </c>
      <c r="S268" s="787">
        <f t="shared" si="14"/>
        <v>91</v>
      </c>
      <c r="T268" s="470">
        <f t="shared" si="14"/>
        <v>2168</v>
      </c>
      <c r="U268" s="788">
        <f t="shared" si="14"/>
        <v>2259</v>
      </c>
    </row>
    <row r="269" spans="1:31" s="251" customFormat="1" ht="18" customHeight="1">
      <c r="A269" s="804" t="s">
        <v>259</v>
      </c>
      <c r="B269" s="500">
        <v>67</v>
      </c>
      <c r="C269" s="501">
        <v>1241</v>
      </c>
      <c r="D269" s="502">
        <f t="shared" ref="D269:D274" si="15">SUM(B269:C269)</f>
        <v>1308</v>
      </c>
      <c r="E269" s="543">
        <v>5</v>
      </c>
      <c r="F269" s="544">
        <v>12</v>
      </c>
      <c r="G269" s="544">
        <v>0</v>
      </c>
      <c r="H269" s="544">
        <v>0</v>
      </c>
      <c r="I269" s="544">
        <v>0</v>
      </c>
      <c r="J269" s="544">
        <v>1</v>
      </c>
      <c r="K269" s="544">
        <v>1</v>
      </c>
      <c r="L269" s="544">
        <v>0</v>
      </c>
      <c r="M269" s="557">
        <f t="shared" ref="M269:M274" si="16">SUM(E269:L269)</f>
        <v>19</v>
      </c>
      <c r="N269" s="544">
        <v>11</v>
      </c>
      <c r="O269" s="558">
        <f t="shared" ref="O269:O274" si="17">SUM(M269:N269)</f>
        <v>30</v>
      </c>
      <c r="P269" s="366">
        <v>17</v>
      </c>
      <c r="Q269" s="341">
        <v>2</v>
      </c>
      <c r="R269" s="786">
        <f t="shared" ref="R269:R274" si="18">SUM(P269:Q269)</f>
        <v>19</v>
      </c>
      <c r="S269" s="789">
        <f t="shared" ref="S269:T274" si="19">+B269-M269-P269</f>
        <v>31</v>
      </c>
      <c r="T269" s="790">
        <f t="shared" si="19"/>
        <v>1228</v>
      </c>
      <c r="U269" s="791">
        <f t="shared" ref="U269:U274" si="20">+S269+T269</f>
        <v>1259</v>
      </c>
      <c r="V269" s="252"/>
      <c r="W269" s="252"/>
      <c r="X269" s="252"/>
      <c r="Y269" s="252"/>
      <c r="Z269" s="252"/>
      <c r="AA269" s="252"/>
      <c r="AB269" s="252"/>
      <c r="AC269" s="252"/>
      <c r="AD269" s="252"/>
      <c r="AE269" s="252"/>
    </row>
    <row r="270" spans="1:31" s="251" customFormat="1" ht="18" customHeight="1" thickBot="1">
      <c r="A270" s="805" t="s">
        <v>260</v>
      </c>
      <c r="B270" s="503">
        <v>78</v>
      </c>
      <c r="C270" s="504">
        <v>950</v>
      </c>
      <c r="D270" s="505">
        <f t="shared" si="15"/>
        <v>1028</v>
      </c>
      <c r="E270" s="546">
        <v>5</v>
      </c>
      <c r="F270" s="547">
        <v>2</v>
      </c>
      <c r="G270" s="547">
        <v>0</v>
      </c>
      <c r="H270" s="547">
        <v>0</v>
      </c>
      <c r="I270" s="547">
        <v>0</v>
      </c>
      <c r="J270" s="547">
        <v>0</v>
      </c>
      <c r="K270" s="547">
        <v>0</v>
      </c>
      <c r="L270" s="547">
        <v>0</v>
      </c>
      <c r="M270" s="560">
        <f t="shared" si="16"/>
        <v>7</v>
      </c>
      <c r="N270" s="547">
        <v>4</v>
      </c>
      <c r="O270" s="561">
        <f t="shared" si="17"/>
        <v>11</v>
      </c>
      <c r="P270" s="806">
        <v>11</v>
      </c>
      <c r="Q270" s="368">
        <v>6</v>
      </c>
      <c r="R270" s="807">
        <f t="shared" si="18"/>
        <v>17</v>
      </c>
      <c r="S270" s="808">
        <f t="shared" si="19"/>
        <v>60</v>
      </c>
      <c r="T270" s="809">
        <f t="shared" si="19"/>
        <v>940</v>
      </c>
      <c r="U270" s="810">
        <f t="shared" si="20"/>
        <v>1000</v>
      </c>
      <c r="V270" s="252"/>
      <c r="W270" s="252"/>
      <c r="X270" s="252"/>
      <c r="Y270" s="252"/>
      <c r="Z270" s="252"/>
      <c r="AA270" s="252"/>
      <c r="AB270" s="252"/>
      <c r="AC270" s="252"/>
      <c r="AD270" s="252"/>
      <c r="AE270" s="252"/>
    </row>
    <row r="271" spans="1:31" s="251" customFormat="1" ht="12" hidden="1" customHeight="1">
      <c r="A271" s="792" t="s">
        <v>261</v>
      </c>
      <c r="B271" s="793">
        <v>79</v>
      </c>
      <c r="C271" s="794">
        <v>603</v>
      </c>
      <c r="D271" s="795">
        <f t="shared" si="15"/>
        <v>682</v>
      </c>
      <c r="E271" s="796">
        <v>2</v>
      </c>
      <c r="F271" s="797">
        <v>2</v>
      </c>
      <c r="G271" s="797">
        <v>0</v>
      </c>
      <c r="H271" s="797">
        <v>0</v>
      </c>
      <c r="I271" s="797">
        <v>0</v>
      </c>
      <c r="J271" s="797">
        <v>0</v>
      </c>
      <c r="K271" s="797">
        <v>0</v>
      </c>
      <c r="L271" s="797">
        <v>0</v>
      </c>
      <c r="M271" s="798">
        <f t="shared" si="16"/>
        <v>4</v>
      </c>
      <c r="N271" s="798">
        <v>41</v>
      </c>
      <c r="O271" s="799">
        <f t="shared" si="17"/>
        <v>45</v>
      </c>
      <c r="P271" s="800">
        <v>0</v>
      </c>
      <c r="Q271" s="798">
        <v>0</v>
      </c>
      <c r="R271" s="801">
        <f t="shared" si="18"/>
        <v>0</v>
      </c>
      <c r="S271" s="800">
        <f t="shared" si="19"/>
        <v>75</v>
      </c>
      <c r="T271" s="802">
        <f t="shared" si="19"/>
        <v>562</v>
      </c>
      <c r="U271" s="803">
        <f t="shared" si="20"/>
        <v>637</v>
      </c>
      <c r="V271" s="252"/>
      <c r="W271" s="252"/>
      <c r="X271" s="252"/>
      <c r="Y271" s="252"/>
      <c r="Z271" s="252"/>
      <c r="AA271" s="252"/>
      <c r="AB271" s="252"/>
      <c r="AC271" s="252"/>
      <c r="AD271" s="252"/>
      <c r="AE271" s="252"/>
    </row>
    <row r="272" spans="1:31" s="251" customFormat="1" ht="12" hidden="1" customHeight="1">
      <c r="A272" s="319" t="s">
        <v>262</v>
      </c>
      <c r="B272" s="294">
        <v>172</v>
      </c>
      <c r="C272" s="295">
        <v>1007</v>
      </c>
      <c r="D272" s="296">
        <f t="shared" si="15"/>
        <v>1179</v>
      </c>
      <c r="E272" s="297">
        <v>6</v>
      </c>
      <c r="F272" s="298">
        <v>2</v>
      </c>
      <c r="G272" s="298">
        <v>0</v>
      </c>
      <c r="H272" s="298">
        <v>1</v>
      </c>
      <c r="I272" s="298">
        <v>0</v>
      </c>
      <c r="J272" s="298">
        <v>1</v>
      </c>
      <c r="K272" s="298">
        <v>0</v>
      </c>
      <c r="L272" s="298">
        <v>1</v>
      </c>
      <c r="M272" s="348">
        <f t="shared" si="16"/>
        <v>11</v>
      </c>
      <c r="N272" s="348">
        <v>6</v>
      </c>
      <c r="O272" s="299">
        <f t="shared" si="17"/>
        <v>17</v>
      </c>
      <c r="P272" s="364">
        <v>5</v>
      </c>
      <c r="Q272" s="348">
        <v>3</v>
      </c>
      <c r="R272" s="300">
        <f t="shared" si="18"/>
        <v>8</v>
      </c>
      <c r="S272" s="364">
        <f t="shared" si="19"/>
        <v>156</v>
      </c>
      <c r="T272" s="301">
        <f t="shared" si="19"/>
        <v>998</v>
      </c>
      <c r="U272" s="302">
        <f t="shared" si="20"/>
        <v>1154</v>
      </c>
      <c r="V272" s="252"/>
      <c r="W272" s="252"/>
      <c r="X272" s="252"/>
      <c r="Y272" s="252"/>
      <c r="Z272" s="252"/>
      <c r="AA272" s="252"/>
      <c r="AB272" s="252"/>
      <c r="AC272" s="252"/>
      <c r="AD272" s="252"/>
      <c r="AE272" s="252"/>
    </row>
    <row r="273" spans="1:31" s="251" customFormat="1" ht="12" hidden="1" customHeight="1">
      <c r="A273" s="319" t="s">
        <v>264</v>
      </c>
      <c r="B273" s="294">
        <v>103</v>
      </c>
      <c r="C273" s="295">
        <v>1073</v>
      </c>
      <c r="D273" s="296">
        <f t="shared" si="15"/>
        <v>1176</v>
      </c>
      <c r="E273" s="297">
        <v>13</v>
      </c>
      <c r="F273" s="298">
        <v>4</v>
      </c>
      <c r="G273" s="298">
        <v>0</v>
      </c>
      <c r="H273" s="298">
        <v>0</v>
      </c>
      <c r="I273" s="298">
        <v>0</v>
      </c>
      <c r="J273" s="298">
        <v>0</v>
      </c>
      <c r="K273" s="298">
        <v>0</v>
      </c>
      <c r="L273" s="298">
        <v>0</v>
      </c>
      <c r="M273" s="348">
        <f t="shared" si="16"/>
        <v>17</v>
      </c>
      <c r="N273" s="348">
        <v>70</v>
      </c>
      <c r="O273" s="299">
        <f t="shared" si="17"/>
        <v>87</v>
      </c>
      <c r="P273" s="364">
        <v>47</v>
      </c>
      <c r="Q273" s="348">
        <v>255</v>
      </c>
      <c r="R273" s="300">
        <f t="shared" si="18"/>
        <v>302</v>
      </c>
      <c r="S273" s="364">
        <f t="shared" si="19"/>
        <v>39</v>
      </c>
      <c r="T273" s="301">
        <f t="shared" si="19"/>
        <v>748</v>
      </c>
      <c r="U273" s="302">
        <f t="shared" si="20"/>
        <v>787</v>
      </c>
      <c r="V273" s="252"/>
      <c r="W273" s="252"/>
      <c r="X273" s="252"/>
      <c r="Y273" s="252"/>
      <c r="Z273" s="252"/>
      <c r="AA273" s="252"/>
      <c r="AB273" s="252"/>
      <c r="AC273" s="252"/>
      <c r="AD273" s="252"/>
      <c r="AE273" s="252"/>
    </row>
    <row r="274" spans="1:31" s="251" customFormat="1" ht="19.5" hidden="1" customHeight="1" thickBot="1">
      <c r="A274" s="312" t="s">
        <v>263</v>
      </c>
      <c r="B274" s="303">
        <v>65</v>
      </c>
      <c r="C274" s="304">
        <v>424</v>
      </c>
      <c r="D274" s="305">
        <f t="shared" si="15"/>
        <v>489</v>
      </c>
      <c r="E274" s="306">
        <v>10</v>
      </c>
      <c r="F274" s="307">
        <v>13</v>
      </c>
      <c r="G274" s="307">
        <v>0</v>
      </c>
      <c r="H274" s="307">
        <v>0</v>
      </c>
      <c r="I274" s="307">
        <v>0</v>
      </c>
      <c r="J274" s="307">
        <v>1</v>
      </c>
      <c r="K274" s="307">
        <v>0</v>
      </c>
      <c r="L274" s="307">
        <v>0</v>
      </c>
      <c r="M274" s="349">
        <f t="shared" si="16"/>
        <v>24</v>
      </c>
      <c r="N274" s="349">
        <v>13</v>
      </c>
      <c r="O274" s="308">
        <f t="shared" si="17"/>
        <v>37</v>
      </c>
      <c r="P274" s="365">
        <v>38</v>
      </c>
      <c r="Q274" s="349">
        <v>496</v>
      </c>
      <c r="R274" s="309">
        <f t="shared" si="18"/>
        <v>534</v>
      </c>
      <c r="S274" s="365">
        <f t="shared" si="19"/>
        <v>3</v>
      </c>
      <c r="T274" s="310">
        <f t="shared" si="19"/>
        <v>-85</v>
      </c>
      <c r="U274" s="311">
        <f t="shared" si="20"/>
        <v>-82</v>
      </c>
      <c r="V274" s="252"/>
      <c r="W274" s="252"/>
      <c r="X274" s="252"/>
      <c r="Y274" s="252"/>
      <c r="Z274" s="252"/>
      <c r="AA274" s="252"/>
      <c r="AB274" s="252"/>
      <c r="AC274" s="252"/>
      <c r="AD274" s="252"/>
      <c r="AE274" s="252"/>
    </row>
    <row r="275" spans="1:31" s="43" customFormat="1" ht="12.75" customHeight="1">
      <c r="A275" s="949" t="s">
        <v>333</v>
      </c>
      <c r="B275" s="949"/>
      <c r="C275" s="949"/>
      <c r="D275" s="949"/>
      <c r="E275" s="949"/>
      <c r="F275" s="949"/>
      <c r="G275" s="949"/>
      <c r="H275" s="949"/>
      <c r="I275" s="949"/>
      <c r="J275" s="949"/>
      <c r="K275" s="949"/>
      <c r="L275" s="949"/>
      <c r="M275" s="949"/>
      <c r="N275" s="949"/>
      <c r="O275" s="949"/>
      <c r="P275" s="949"/>
      <c r="Q275" s="949"/>
      <c r="R275" s="949"/>
      <c r="S275" s="949"/>
      <c r="T275" s="949"/>
      <c r="U275" s="949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</row>
    <row r="276" spans="1:31" s="43" customFormat="1" ht="10.5" customHeight="1">
      <c r="A276" s="985"/>
      <c r="B276" s="985"/>
      <c r="C276" s="985"/>
      <c r="D276" s="985"/>
      <c r="E276" s="985"/>
      <c r="F276" s="985"/>
      <c r="G276" s="985"/>
      <c r="H276" s="985"/>
      <c r="I276" s="985"/>
      <c r="J276" s="985"/>
      <c r="K276" s="985"/>
      <c r="L276" s="985"/>
      <c r="M276" s="985"/>
      <c r="N276" s="985"/>
      <c r="O276" s="985"/>
      <c r="P276" s="985"/>
      <c r="Q276" s="985"/>
      <c r="R276" s="985"/>
      <c r="S276" s="985"/>
      <c r="T276" s="985"/>
      <c r="U276" s="985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</row>
    <row r="277" spans="1:31" s="43" customFormat="1" ht="10.5" customHeight="1">
      <c r="A277" s="249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</row>
    <row r="278" spans="1:31" s="43" customFormat="1" ht="10.5" customHeight="1">
      <c r="A278" s="249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</row>
    <row r="279" spans="1:31" s="43" customFormat="1" ht="10.5" customHeight="1">
      <c r="A279" s="249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</row>
    <row r="280" spans="1:31" s="43" customFormat="1" ht="10.5" customHeight="1">
      <c r="A280" s="249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</row>
    <row r="281" spans="1:31" s="43" customFormat="1" ht="10.5" customHeight="1">
      <c r="A281" s="249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</row>
    <row r="282" spans="1:31" s="43" customFormat="1" ht="10.5" customHeight="1">
      <c r="A282" s="249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</row>
    <row r="283" spans="1:31" s="43" customFormat="1" ht="10.5" customHeight="1">
      <c r="A283" s="249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</row>
    <row r="284" spans="1:31" s="43" customFormat="1" ht="10.5" customHeight="1">
      <c r="A284" s="249"/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</row>
    <row r="285" spans="1:31" s="43" customFormat="1" ht="10.5" customHeight="1">
      <c r="A285" s="249"/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</row>
    <row r="286" spans="1:31" s="43" customFormat="1" ht="10.5" customHeight="1">
      <c r="A286" s="249"/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</row>
    <row r="287" spans="1:31" s="43" customFormat="1" ht="10.5" customHeight="1">
      <c r="A287" s="249"/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1:31" s="43" customFormat="1" ht="10.5" customHeight="1">
      <c r="A288" s="249"/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</row>
    <row r="289" spans="1:31" s="43" customFormat="1" ht="10.5" customHeight="1">
      <c r="A289" s="249"/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</row>
    <row r="290" spans="1:31" s="43" customFormat="1" ht="10.5" customHeight="1">
      <c r="A290" s="249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</row>
    <row r="291" spans="1:31" s="43" customFormat="1" ht="10.5" customHeight="1">
      <c r="A291" s="249"/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</row>
    <row r="292" spans="1:31" s="43" customFormat="1" ht="10.5" customHeight="1">
      <c r="A292" s="249"/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</row>
    <row r="293" spans="1:31" s="43" customFormat="1" ht="10.5" customHeight="1">
      <c r="A293" s="249"/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</row>
    <row r="294" spans="1:31" s="43" customFormat="1" ht="10.5" customHeight="1">
      <c r="A294" s="249"/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1:31" s="43" customFormat="1" ht="10.5" customHeight="1">
      <c r="A295" s="249"/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</row>
    <row r="296" spans="1:31" s="43" customFormat="1" ht="10.5" customHeight="1">
      <c r="A296" s="249"/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</row>
    <row r="297" spans="1:31" s="43" customFormat="1" ht="10.5" customHeight="1">
      <c r="A297" s="249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</row>
    <row r="298" spans="1:31" s="43" customFormat="1" ht="10.5" customHeight="1">
      <c r="A298" s="249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</row>
    <row r="299" spans="1:31" s="43" customFormat="1" ht="10.5" customHeight="1">
      <c r="A299" s="249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</row>
    <row r="300" spans="1:31" s="43" customFormat="1" ht="10.5" customHeight="1">
      <c r="A300" s="249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</row>
    <row r="301" spans="1:31" s="43" customFormat="1" ht="10.5" customHeight="1">
      <c r="A301" s="249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</row>
    <row r="302" spans="1:31" s="43" customFormat="1" ht="10.5" customHeight="1">
      <c r="A302" s="249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</row>
    <row r="303" spans="1:31" s="43" customFormat="1" ht="10.5" customHeight="1">
      <c r="A303" s="249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</row>
    <row r="304" spans="1:31" s="43" customFormat="1" ht="10.5" customHeight="1">
      <c r="A304" s="249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</row>
    <row r="305" spans="1:31" s="43" customFormat="1" ht="10.5" customHeight="1">
      <c r="A305" s="249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</row>
    <row r="306" spans="1:31" s="43" customFormat="1" ht="10.5" customHeight="1">
      <c r="A306" s="249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</row>
    <row r="307" spans="1:31" s="43" customFormat="1" ht="10.5" customHeight="1">
      <c r="A307" s="249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</row>
    <row r="308" spans="1:31" s="43" customFormat="1" ht="10.5" customHeight="1">
      <c r="A308" s="249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</row>
    <row r="309" spans="1:31" s="43" customFormat="1" ht="10.5" customHeight="1">
      <c r="A309" s="249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</row>
    <row r="310" spans="1:31" s="254" customFormat="1" ht="21.75" hidden="1" customHeight="1">
      <c r="A310" s="991" t="s">
        <v>152</v>
      </c>
      <c r="B310" s="992"/>
      <c r="C310" s="992"/>
      <c r="D310" s="992"/>
      <c r="E310" s="992"/>
      <c r="F310" s="992"/>
      <c r="G310" s="992"/>
      <c r="H310" s="992"/>
      <c r="I310" s="992"/>
      <c r="J310" s="992"/>
      <c r="K310" s="992"/>
      <c r="L310" s="992"/>
      <c r="M310" s="992"/>
      <c r="N310" s="992"/>
      <c r="O310" s="992"/>
      <c r="P310" s="992"/>
      <c r="Q310" s="992"/>
      <c r="R310" s="992"/>
      <c r="S310" s="992"/>
      <c r="T310" s="992"/>
      <c r="U310" s="993"/>
    </row>
    <row r="311" spans="1:31" s="254" customFormat="1" ht="24" customHeight="1">
      <c r="A311" s="963" t="s">
        <v>151</v>
      </c>
      <c r="B311" s="964"/>
      <c r="C311" s="964"/>
      <c r="D311" s="964"/>
      <c r="E311" s="964"/>
      <c r="F311" s="964"/>
      <c r="G311" s="964"/>
      <c r="H311" s="964"/>
      <c r="I311" s="964"/>
      <c r="J311" s="964"/>
      <c r="K311" s="964"/>
      <c r="L311" s="964"/>
      <c r="M311" s="964"/>
      <c r="N311" s="964"/>
      <c r="O311" s="964"/>
      <c r="P311" s="964"/>
      <c r="Q311" s="964"/>
      <c r="R311" s="964"/>
      <c r="S311" s="964"/>
      <c r="T311" s="964"/>
      <c r="U311" s="965"/>
    </row>
    <row r="312" spans="1:31" s="254" customFormat="1" ht="5.25" customHeight="1">
      <c r="A312" s="256"/>
      <c r="B312" s="256"/>
      <c r="C312" s="290"/>
      <c r="D312" s="256"/>
      <c r="E312" s="256"/>
      <c r="F312" s="256"/>
      <c r="G312" s="256"/>
      <c r="H312" s="256"/>
      <c r="I312" s="256"/>
      <c r="J312" s="256"/>
      <c r="K312" s="256"/>
      <c r="L312" s="256"/>
      <c r="M312" s="324"/>
      <c r="N312" s="324"/>
      <c r="O312" s="256"/>
      <c r="P312" s="324"/>
      <c r="Q312" s="324"/>
      <c r="R312" s="256"/>
      <c r="S312" s="342"/>
    </row>
    <row r="313" spans="1:31" s="255" customFormat="1" ht="35.25" customHeight="1">
      <c r="A313" s="941" t="s">
        <v>338</v>
      </c>
      <c r="B313" s="942"/>
      <c r="C313" s="942"/>
      <c r="D313" s="942"/>
      <c r="E313" s="942"/>
      <c r="F313" s="942"/>
      <c r="G313" s="942"/>
      <c r="H313" s="942"/>
      <c r="I313" s="942"/>
      <c r="J313" s="942"/>
      <c r="K313" s="942"/>
      <c r="L313" s="942"/>
      <c r="M313" s="942"/>
      <c r="N313" s="942"/>
      <c r="O313" s="942"/>
      <c r="P313" s="942"/>
      <c r="Q313" s="942"/>
      <c r="R313" s="942"/>
      <c r="S313" s="942"/>
      <c r="T313" s="942"/>
      <c r="U313" s="943"/>
    </row>
    <row r="314" spans="1:31" ht="6.75" customHeight="1" thickBo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</row>
    <row r="315" spans="1:31" ht="36" customHeight="1">
      <c r="A315" s="994" t="s">
        <v>163</v>
      </c>
      <c r="B315" s="937" t="s">
        <v>49</v>
      </c>
      <c r="C315" s="938"/>
      <c r="D315" s="974" t="s">
        <v>174</v>
      </c>
      <c r="E315" s="935" t="s">
        <v>184</v>
      </c>
      <c r="F315" s="931" t="s">
        <v>176</v>
      </c>
      <c r="G315" s="931" t="s">
        <v>177</v>
      </c>
      <c r="H315" s="931" t="s">
        <v>178</v>
      </c>
      <c r="I315" s="931" t="s">
        <v>185</v>
      </c>
      <c r="J315" s="931" t="s">
        <v>161</v>
      </c>
      <c r="K315" s="931"/>
      <c r="L315" s="931"/>
      <c r="M315" s="931" t="s">
        <v>183</v>
      </c>
      <c r="N315" s="931"/>
      <c r="O315" s="945" t="s">
        <v>155</v>
      </c>
      <c r="P315" s="952" t="s">
        <v>175</v>
      </c>
      <c r="Q315" s="953"/>
      <c r="R315" s="989" t="s">
        <v>182</v>
      </c>
      <c r="S315" s="977" t="s">
        <v>164</v>
      </c>
      <c r="T315" s="948"/>
      <c r="U315" s="950" t="s">
        <v>315</v>
      </c>
    </row>
    <row r="316" spans="1:31" ht="28.9" customHeight="1">
      <c r="A316" s="995"/>
      <c r="B316" s="475" t="s">
        <v>172</v>
      </c>
      <c r="C316" s="476" t="s">
        <v>154</v>
      </c>
      <c r="D316" s="975"/>
      <c r="E316" s="936"/>
      <c r="F316" s="932"/>
      <c r="G316" s="932"/>
      <c r="H316" s="932"/>
      <c r="I316" s="932"/>
      <c r="J316" s="463" t="s">
        <v>179</v>
      </c>
      <c r="K316" s="463" t="s">
        <v>180</v>
      </c>
      <c r="L316" s="463" t="s">
        <v>181</v>
      </c>
      <c r="M316" s="549" t="s">
        <v>172</v>
      </c>
      <c r="N316" s="463" t="s">
        <v>154</v>
      </c>
      <c r="O316" s="946"/>
      <c r="P316" s="333" t="s">
        <v>172</v>
      </c>
      <c r="Q316" s="325" t="s">
        <v>154</v>
      </c>
      <c r="R316" s="990"/>
      <c r="S316" s="816" t="s">
        <v>173</v>
      </c>
      <c r="T316" s="469" t="s">
        <v>154</v>
      </c>
      <c r="U316" s="983"/>
    </row>
    <row r="317" spans="1:31" ht="16.149999999999999" customHeight="1">
      <c r="A317" s="968"/>
      <c r="B317" s="494" t="s">
        <v>82</v>
      </c>
      <c r="C317" s="495" t="s">
        <v>165</v>
      </c>
      <c r="D317" s="694" t="s">
        <v>166</v>
      </c>
      <c r="E317" s="632" t="s">
        <v>87</v>
      </c>
      <c r="F317" s="539" t="s">
        <v>79</v>
      </c>
      <c r="G317" s="539" t="s">
        <v>80</v>
      </c>
      <c r="H317" s="539" t="s">
        <v>153</v>
      </c>
      <c r="I317" s="539" t="s">
        <v>160</v>
      </c>
      <c r="J317" s="539" t="s">
        <v>162</v>
      </c>
      <c r="K317" s="539" t="s">
        <v>83</v>
      </c>
      <c r="L317" s="539" t="s">
        <v>186</v>
      </c>
      <c r="M317" s="551" t="s">
        <v>187</v>
      </c>
      <c r="N317" s="539" t="s">
        <v>81</v>
      </c>
      <c r="O317" s="784" t="s">
        <v>188</v>
      </c>
      <c r="P317" s="336" t="s">
        <v>85</v>
      </c>
      <c r="Q317" s="327" t="s">
        <v>189</v>
      </c>
      <c r="R317" s="814" t="s">
        <v>190</v>
      </c>
      <c r="S317" s="572" t="s">
        <v>191</v>
      </c>
      <c r="T317" s="572" t="s">
        <v>192</v>
      </c>
      <c r="U317" s="620" t="s">
        <v>193</v>
      </c>
    </row>
    <row r="318" spans="1:31" ht="23.25" customHeight="1">
      <c r="A318" s="714" t="s">
        <v>169</v>
      </c>
      <c r="B318" s="382">
        <f t="shared" ref="B318:U318" si="21">SUM(B319:B322)</f>
        <v>5052</v>
      </c>
      <c r="C318" s="382">
        <f t="shared" si="21"/>
        <v>6576</v>
      </c>
      <c r="D318" s="382">
        <f t="shared" si="21"/>
        <v>11628</v>
      </c>
      <c r="E318" s="812">
        <f t="shared" si="21"/>
        <v>336</v>
      </c>
      <c r="F318" s="812">
        <f t="shared" si="21"/>
        <v>13</v>
      </c>
      <c r="G318" s="812">
        <f t="shared" si="21"/>
        <v>1</v>
      </c>
      <c r="H318" s="812">
        <f t="shared" si="21"/>
        <v>0</v>
      </c>
      <c r="I318" s="812">
        <f t="shared" si="21"/>
        <v>34</v>
      </c>
      <c r="J318" s="812">
        <f t="shared" si="21"/>
        <v>11</v>
      </c>
      <c r="K318" s="812">
        <f t="shared" si="21"/>
        <v>1</v>
      </c>
      <c r="L318" s="812">
        <f t="shared" si="21"/>
        <v>1</v>
      </c>
      <c r="M318" s="811">
        <f t="shared" si="21"/>
        <v>397</v>
      </c>
      <c r="N318" s="812">
        <f t="shared" si="21"/>
        <v>15</v>
      </c>
      <c r="O318" s="811">
        <f t="shared" si="21"/>
        <v>412</v>
      </c>
      <c r="P318" s="350">
        <f t="shared" si="21"/>
        <v>22</v>
      </c>
      <c r="Q318" s="350">
        <f t="shared" si="21"/>
        <v>67</v>
      </c>
      <c r="R318" s="815">
        <f t="shared" si="21"/>
        <v>89</v>
      </c>
      <c r="S318" s="817">
        <f t="shared" si="21"/>
        <v>4633</v>
      </c>
      <c r="T318" s="817">
        <f t="shared" si="21"/>
        <v>6494</v>
      </c>
      <c r="U318" s="817">
        <f t="shared" si="21"/>
        <v>11127</v>
      </c>
    </row>
    <row r="319" spans="1:31" s="251" customFormat="1" ht="18" customHeight="1">
      <c r="A319" s="783" t="s">
        <v>204</v>
      </c>
      <c r="B319" s="500">
        <v>2349</v>
      </c>
      <c r="C319" s="501">
        <v>4279</v>
      </c>
      <c r="D319" s="502">
        <f>SUM(B319:C319)</f>
        <v>6628</v>
      </c>
      <c r="E319" s="543">
        <v>120</v>
      </c>
      <c r="F319" s="544">
        <v>5</v>
      </c>
      <c r="G319" s="544">
        <v>0</v>
      </c>
      <c r="H319" s="544">
        <v>0</v>
      </c>
      <c r="I319" s="544">
        <v>4</v>
      </c>
      <c r="J319" s="544">
        <v>0</v>
      </c>
      <c r="K319" s="544">
        <v>0</v>
      </c>
      <c r="L319" s="544">
        <v>0</v>
      </c>
      <c r="M319" s="557">
        <f>SUM(E319:L319)</f>
        <v>129</v>
      </c>
      <c r="N319" s="544">
        <v>1</v>
      </c>
      <c r="O319" s="558">
        <f>SUM(M319:N319)</f>
        <v>130</v>
      </c>
      <c r="P319" s="366">
        <v>19</v>
      </c>
      <c r="Q319" s="341">
        <v>1</v>
      </c>
      <c r="R319" s="786">
        <f>SUM(P319:Q319)</f>
        <v>20</v>
      </c>
      <c r="S319" s="789">
        <f t="shared" ref="S319:T322" si="22">+B319-M319-P319</f>
        <v>2201</v>
      </c>
      <c r="T319" s="790">
        <f t="shared" si="22"/>
        <v>4277</v>
      </c>
      <c r="U319" s="791">
        <f>+S319+T319</f>
        <v>6478</v>
      </c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</row>
    <row r="320" spans="1:31" s="251" customFormat="1" ht="18" customHeight="1">
      <c r="A320" s="783" t="s">
        <v>245</v>
      </c>
      <c r="B320" s="500">
        <v>639</v>
      </c>
      <c r="C320" s="501">
        <v>573</v>
      </c>
      <c r="D320" s="502">
        <f>SUM(B320:C320)</f>
        <v>1212</v>
      </c>
      <c r="E320" s="543">
        <v>38</v>
      </c>
      <c r="F320" s="544">
        <v>1</v>
      </c>
      <c r="G320" s="544">
        <v>0</v>
      </c>
      <c r="H320" s="544">
        <v>0</v>
      </c>
      <c r="I320" s="544">
        <v>15</v>
      </c>
      <c r="J320" s="544">
        <v>4</v>
      </c>
      <c r="K320" s="544">
        <v>0</v>
      </c>
      <c r="L320" s="544">
        <v>1</v>
      </c>
      <c r="M320" s="557">
        <f>SUM(E320:L320)</f>
        <v>59</v>
      </c>
      <c r="N320" s="544">
        <v>8</v>
      </c>
      <c r="O320" s="558">
        <f>SUM(M320:N320)</f>
        <v>67</v>
      </c>
      <c r="P320" s="366">
        <v>1</v>
      </c>
      <c r="Q320" s="341">
        <v>39</v>
      </c>
      <c r="R320" s="786">
        <f>SUM(P320:Q320)</f>
        <v>40</v>
      </c>
      <c r="S320" s="789">
        <f t="shared" si="22"/>
        <v>579</v>
      </c>
      <c r="T320" s="790">
        <f t="shared" si="22"/>
        <v>526</v>
      </c>
      <c r="U320" s="791">
        <f>+S320+T320</f>
        <v>1105</v>
      </c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</row>
    <row r="321" spans="1:31" s="251" customFormat="1" ht="18" customHeight="1">
      <c r="A321" s="783" t="s">
        <v>276</v>
      </c>
      <c r="B321" s="500">
        <v>581</v>
      </c>
      <c r="C321" s="501">
        <v>447</v>
      </c>
      <c r="D321" s="502">
        <f>SUM(B321:C321)</f>
        <v>1028</v>
      </c>
      <c r="E321" s="543">
        <v>60</v>
      </c>
      <c r="F321" s="544">
        <v>7</v>
      </c>
      <c r="G321" s="544">
        <v>1</v>
      </c>
      <c r="H321" s="544">
        <v>0</v>
      </c>
      <c r="I321" s="544">
        <v>9</v>
      </c>
      <c r="J321" s="544">
        <v>7</v>
      </c>
      <c r="K321" s="544">
        <v>1</v>
      </c>
      <c r="L321" s="544">
        <v>0</v>
      </c>
      <c r="M321" s="557">
        <f>SUM(E321:L321)</f>
        <v>85</v>
      </c>
      <c r="N321" s="544">
        <v>3</v>
      </c>
      <c r="O321" s="558">
        <f>SUM(M321:N321)</f>
        <v>88</v>
      </c>
      <c r="P321" s="366">
        <v>0</v>
      </c>
      <c r="Q321" s="341">
        <v>26</v>
      </c>
      <c r="R321" s="786">
        <f>SUM(P321:Q321)</f>
        <v>26</v>
      </c>
      <c r="S321" s="789">
        <f t="shared" si="22"/>
        <v>496</v>
      </c>
      <c r="T321" s="790">
        <f t="shared" si="22"/>
        <v>418</v>
      </c>
      <c r="U321" s="791">
        <f>+S321+T321</f>
        <v>914</v>
      </c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</row>
    <row r="322" spans="1:31" s="251" customFormat="1" ht="18" customHeight="1" thickBot="1">
      <c r="A322" s="783" t="s">
        <v>255</v>
      </c>
      <c r="B322" s="503">
        <v>1483</v>
      </c>
      <c r="C322" s="504">
        <v>1277</v>
      </c>
      <c r="D322" s="502">
        <f>SUM(B322:C322)</f>
        <v>2760</v>
      </c>
      <c r="E322" s="813">
        <v>118</v>
      </c>
      <c r="F322" s="547">
        <v>0</v>
      </c>
      <c r="G322" s="547">
        <v>0</v>
      </c>
      <c r="H322" s="547">
        <v>0</v>
      </c>
      <c r="I322" s="547">
        <v>6</v>
      </c>
      <c r="J322" s="547">
        <v>0</v>
      </c>
      <c r="K322" s="547">
        <v>0</v>
      </c>
      <c r="L322" s="547">
        <v>0</v>
      </c>
      <c r="M322" s="560">
        <f>SUM(E322:L322)</f>
        <v>124</v>
      </c>
      <c r="N322" s="547">
        <v>3</v>
      </c>
      <c r="O322" s="561">
        <f>SUM(M322:N322)</f>
        <v>127</v>
      </c>
      <c r="P322" s="367">
        <v>2</v>
      </c>
      <c r="Q322" s="368">
        <v>1</v>
      </c>
      <c r="R322" s="807">
        <f>SUM(P322:Q322)</f>
        <v>3</v>
      </c>
      <c r="S322" s="808">
        <f t="shared" si="22"/>
        <v>1357</v>
      </c>
      <c r="T322" s="809">
        <f t="shared" si="22"/>
        <v>1273</v>
      </c>
      <c r="U322" s="810">
        <f>+S322+T322</f>
        <v>2630</v>
      </c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</row>
    <row r="323" spans="1:31" s="43" customFormat="1" ht="12.75" customHeight="1">
      <c r="A323" s="949" t="s">
        <v>339</v>
      </c>
      <c r="B323" s="949"/>
      <c r="C323" s="949"/>
      <c r="D323" s="949"/>
      <c r="E323" s="949"/>
      <c r="F323" s="949"/>
      <c r="G323" s="949"/>
      <c r="H323" s="949"/>
      <c r="I323" s="949"/>
      <c r="J323" s="949"/>
      <c r="K323" s="949"/>
      <c r="L323" s="949"/>
      <c r="M323" s="949"/>
      <c r="N323" s="949"/>
      <c r="O323" s="949"/>
      <c r="P323" s="949"/>
      <c r="Q323" s="949"/>
      <c r="R323" s="949"/>
      <c r="S323" s="949"/>
      <c r="T323" s="949"/>
      <c r="U323" s="949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</row>
    <row r="324" spans="1:31" s="43" customFormat="1" ht="10.5" hidden="1" customHeight="1">
      <c r="A324" s="976" t="s">
        <v>273</v>
      </c>
      <c r="B324" s="976"/>
      <c r="C324" s="976"/>
      <c r="D324" s="976"/>
      <c r="E324" s="976"/>
      <c r="F324" s="976"/>
      <c r="G324" s="976"/>
      <c r="H324" s="976"/>
      <c r="I324" s="976"/>
      <c r="J324" s="976"/>
      <c r="K324" s="976"/>
      <c r="L324" s="976"/>
      <c r="M324" s="976"/>
      <c r="N324" s="976"/>
      <c r="O324" s="976"/>
      <c r="P324" s="976"/>
      <c r="Q324" s="976"/>
      <c r="R324" s="976"/>
      <c r="S324" s="976"/>
      <c r="T324" s="976"/>
      <c r="U324" s="976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</row>
    <row r="325" spans="1:31" s="43" customFormat="1" ht="10.5" hidden="1" customHeight="1">
      <c r="A325" s="976" t="s">
        <v>272</v>
      </c>
      <c r="B325" s="976"/>
      <c r="C325" s="976"/>
      <c r="D325" s="976"/>
      <c r="E325" s="976"/>
      <c r="F325" s="976"/>
      <c r="G325" s="976"/>
      <c r="H325" s="976"/>
      <c r="I325" s="976"/>
      <c r="J325" s="976"/>
      <c r="K325" s="976"/>
      <c r="L325" s="976"/>
      <c r="M325" s="976"/>
      <c r="N325" s="976"/>
      <c r="O325" s="976"/>
      <c r="P325" s="976"/>
      <c r="Q325" s="976"/>
      <c r="R325" s="976"/>
      <c r="S325" s="976"/>
      <c r="T325" s="976"/>
      <c r="U325" s="976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</row>
    <row r="326" spans="1:31" s="43" customFormat="1" ht="10.5" customHeight="1">
      <c r="A326" s="249"/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</row>
    <row r="327" spans="1:31" s="43" customFormat="1" ht="10.5" customHeight="1">
      <c r="A327" s="249"/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</row>
    <row r="328" spans="1:31" s="43" customFormat="1" ht="10.5" customHeight="1">
      <c r="A328" s="249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</row>
    <row r="329" spans="1:31" s="43" customFormat="1" ht="10.5" customHeight="1">
      <c r="A329" s="249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</row>
    <row r="330" spans="1:31" s="43" customFormat="1" ht="10.5" customHeight="1">
      <c r="A330" s="249"/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</row>
    <row r="331" spans="1:31" s="43" customFormat="1" ht="10.5" customHeight="1">
      <c r="A331" s="249"/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</row>
    <row r="332" spans="1:31" s="43" customFormat="1" ht="10.5" customHeight="1">
      <c r="A332" s="249"/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</row>
    <row r="333" spans="1:31" s="43" customFormat="1" ht="10.5" customHeight="1">
      <c r="A333" s="249"/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</row>
    <row r="334" spans="1:31" s="43" customFormat="1" ht="10.5" customHeight="1">
      <c r="A334" s="249"/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</row>
    <row r="335" spans="1:31" s="43" customFormat="1" ht="10.5" customHeight="1">
      <c r="A335" s="249"/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</row>
    <row r="336" spans="1:31" s="43" customFormat="1" ht="10.5" customHeight="1">
      <c r="A336" s="249"/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</row>
    <row r="337" spans="1:31" s="43" customFormat="1" ht="10.5" customHeight="1">
      <c r="A337" s="249"/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</row>
    <row r="338" spans="1:31" s="43" customFormat="1" ht="10.5" customHeight="1">
      <c r="A338" s="249"/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</row>
    <row r="339" spans="1:31" s="43" customFormat="1" ht="10.5" customHeight="1">
      <c r="A339" s="249"/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</row>
    <row r="340" spans="1:31" s="43" customFormat="1" ht="10.5" customHeight="1">
      <c r="A340" s="249"/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</row>
    <row r="341" spans="1:31" s="43" customFormat="1" ht="10.5" customHeight="1">
      <c r="A341" s="249"/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</row>
    <row r="342" spans="1:31" s="43" customFormat="1" ht="10.5" customHeight="1">
      <c r="A342" s="249"/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</row>
    <row r="343" spans="1:31" s="43" customFormat="1" ht="10.5" customHeight="1">
      <c r="A343" s="249"/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</row>
    <row r="344" spans="1:31" s="43" customFormat="1" ht="10.5" customHeight="1">
      <c r="A344" s="249"/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</row>
    <row r="345" spans="1:31" s="43" customFormat="1" ht="10.5" customHeight="1">
      <c r="A345" s="249"/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</row>
    <row r="346" spans="1:31" s="43" customFormat="1" ht="10.5" customHeight="1">
      <c r="A346" s="249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</row>
    <row r="347" spans="1:31" s="43" customFormat="1" ht="3.75" customHeight="1">
      <c r="A347" s="249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</row>
    <row r="348" spans="1:31" s="255" customFormat="1" ht="23.25" customHeight="1">
      <c r="A348" s="941" t="s">
        <v>335</v>
      </c>
      <c r="B348" s="942"/>
      <c r="C348" s="942"/>
      <c r="D348" s="942"/>
      <c r="E348" s="942"/>
      <c r="F348" s="942"/>
      <c r="G348" s="942"/>
      <c r="H348" s="942"/>
      <c r="I348" s="942"/>
      <c r="J348" s="942"/>
      <c r="K348" s="942"/>
      <c r="L348" s="942"/>
      <c r="M348" s="942"/>
      <c r="N348" s="942"/>
      <c r="O348" s="942"/>
      <c r="P348" s="942"/>
      <c r="Q348" s="942"/>
      <c r="R348" s="942"/>
      <c r="S348" s="942"/>
      <c r="T348" s="942"/>
      <c r="U348" s="943"/>
    </row>
    <row r="349" spans="1:31" ht="5.0999999999999996" customHeight="1" thickBo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</row>
    <row r="350" spans="1:31" ht="30.75" customHeight="1">
      <c r="A350" s="986" t="s">
        <v>163</v>
      </c>
      <c r="B350" s="937" t="s">
        <v>49</v>
      </c>
      <c r="C350" s="938"/>
      <c r="D350" s="933" t="s">
        <v>174</v>
      </c>
      <c r="E350" s="935" t="s">
        <v>184</v>
      </c>
      <c r="F350" s="931" t="s">
        <v>176</v>
      </c>
      <c r="G350" s="931" t="s">
        <v>177</v>
      </c>
      <c r="H350" s="931" t="s">
        <v>178</v>
      </c>
      <c r="I350" s="931" t="s">
        <v>185</v>
      </c>
      <c r="J350" s="931" t="s">
        <v>161</v>
      </c>
      <c r="K350" s="931"/>
      <c r="L350" s="978"/>
      <c r="M350" s="944" t="s">
        <v>183</v>
      </c>
      <c r="N350" s="931"/>
      <c r="O350" s="945" t="s">
        <v>155</v>
      </c>
      <c r="P350" s="952" t="s">
        <v>175</v>
      </c>
      <c r="Q350" s="953"/>
      <c r="R350" s="981" t="s">
        <v>182</v>
      </c>
      <c r="S350" s="947" t="s">
        <v>164</v>
      </c>
      <c r="T350" s="948"/>
      <c r="U350" s="950" t="s">
        <v>315</v>
      </c>
    </row>
    <row r="351" spans="1:31" ht="21.75" customHeight="1">
      <c r="A351" s="987"/>
      <c r="B351" s="475" t="s">
        <v>172</v>
      </c>
      <c r="C351" s="476" t="s">
        <v>154</v>
      </c>
      <c r="D351" s="934"/>
      <c r="E351" s="936"/>
      <c r="F351" s="932"/>
      <c r="G351" s="932"/>
      <c r="H351" s="932"/>
      <c r="I351" s="932"/>
      <c r="J351" s="463" t="s">
        <v>179</v>
      </c>
      <c r="K351" s="463" t="s">
        <v>180</v>
      </c>
      <c r="L351" s="626" t="s">
        <v>181</v>
      </c>
      <c r="M351" s="548" t="s">
        <v>172</v>
      </c>
      <c r="N351" s="463" t="s">
        <v>154</v>
      </c>
      <c r="O351" s="946"/>
      <c r="P351" s="333" t="s">
        <v>172</v>
      </c>
      <c r="Q351" s="325" t="s">
        <v>154</v>
      </c>
      <c r="R351" s="982"/>
      <c r="S351" s="619" t="s">
        <v>173</v>
      </c>
      <c r="T351" s="469" t="s">
        <v>154</v>
      </c>
      <c r="U351" s="983"/>
    </row>
    <row r="352" spans="1:31" ht="12.75" customHeight="1">
      <c r="A352" s="987"/>
      <c r="B352" s="494" t="s">
        <v>82</v>
      </c>
      <c r="C352" s="495" t="s">
        <v>165</v>
      </c>
      <c r="D352" s="496" t="s">
        <v>166</v>
      </c>
      <c r="E352" s="632" t="s">
        <v>87</v>
      </c>
      <c r="F352" s="539" t="s">
        <v>79</v>
      </c>
      <c r="G352" s="539" t="s">
        <v>80</v>
      </c>
      <c r="H352" s="539" t="s">
        <v>153</v>
      </c>
      <c r="I352" s="539" t="s">
        <v>160</v>
      </c>
      <c r="J352" s="539" t="s">
        <v>162</v>
      </c>
      <c r="K352" s="539" t="s">
        <v>83</v>
      </c>
      <c r="L352" s="540" t="s">
        <v>186</v>
      </c>
      <c r="M352" s="550" t="s">
        <v>187</v>
      </c>
      <c r="N352" s="539" t="s">
        <v>81</v>
      </c>
      <c r="O352" s="784" t="s">
        <v>188</v>
      </c>
      <c r="P352" s="336" t="s">
        <v>85</v>
      </c>
      <c r="Q352" s="327" t="s">
        <v>189</v>
      </c>
      <c r="R352" s="706" t="s">
        <v>190</v>
      </c>
      <c r="S352" s="680" t="s">
        <v>191</v>
      </c>
      <c r="T352" s="681" t="s">
        <v>192</v>
      </c>
      <c r="U352" s="691" t="s">
        <v>193</v>
      </c>
    </row>
    <row r="353" spans="1:31" ht="21.75" customHeight="1">
      <c r="A353" s="477" t="s">
        <v>170</v>
      </c>
      <c r="B353" s="497">
        <f t="shared" ref="B353:U353" si="23">SUM(B354:B357)</f>
        <v>1764</v>
      </c>
      <c r="C353" s="498">
        <f t="shared" si="23"/>
        <v>16772</v>
      </c>
      <c r="D353" s="499">
        <f t="shared" si="23"/>
        <v>18536</v>
      </c>
      <c r="E353" s="596">
        <f t="shared" si="23"/>
        <v>57</v>
      </c>
      <c r="F353" s="541">
        <f t="shared" si="23"/>
        <v>21</v>
      </c>
      <c r="G353" s="541">
        <f t="shared" si="23"/>
        <v>2</v>
      </c>
      <c r="H353" s="541">
        <f t="shared" si="23"/>
        <v>0</v>
      </c>
      <c r="I353" s="541">
        <f t="shared" si="23"/>
        <v>19</v>
      </c>
      <c r="J353" s="541">
        <f t="shared" si="23"/>
        <v>73</v>
      </c>
      <c r="K353" s="541">
        <f t="shared" si="23"/>
        <v>21</v>
      </c>
      <c r="L353" s="542">
        <f t="shared" si="23"/>
        <v>5</v>
      </c>
      <c r="M353" s="553">
        <f t="shared" si="23"/>
        <v>198</v>
      </c>
      <c r="N353" s="541">
        <f t="shared" si="23"/>
        <v>10</v>
      </c>
      <c r="O353" s="554">
        <f t="shared" si="23"/>
        <v>208</v>
      </c>
      <c r="P353" s="339">
        <f t="shared" si="23"/>
        <v>0</v>
      </c>
      <c r="Q353" s="330">
        <f t="shared" si="23"/>
        <v>53</v>
      </c>
      <c r="R353" s="627">
        <f t="shared" si="23"/>
        <v>53</v>
      </c>
      <c r="S353" s="573">
        <f t="shared" si="23"/>
        <v>1566</v>
      </c>
      <c r="T353" s="574">
        <f t="shared" si="23"/>
        <v>16709</v>
      </c>
      <c r="U353" s="621">
        <f t="shared" si="23"/>
        <v>18275</v>
      </c>
    </row>
    <row r="354" spans="1:31" s="251" customFormat="1" ht="18" customHeight="1">
      <c r="A354" s="478" t="s">
        <v>265</v>
      </c>
      <c r="B354" s="500">
        <v>486</v>
      </c>
      <c r="C354" s="501">
        <v>4205</v>
      </c>
      <c r="D354" s="502">
        <f>SUM(B354:C354)</f>
        <v>4691</v>
      </c>
      <c r="E354" s="818">
        <v>14</v>
      </c>
      <c r="F354" s="544">
        <v>3</v>
      </c>
      <c r="G354" s="544">
        <v>1</v>
      </c>
      <c r="H354" s="544">
        <v>0</v>
      </c>
      <c r="I354" s="544">
        <v>0</v>
      </c>
      <c r="J354" s="544">
        <v>9</v>
      </c>
      <c r="K354" s="544">
        <v>1</v>
      </c>
      <c r="L354" s="545">
        <v>1</v>
      </c>
      <c r="M354" s="556">
        <f>SUM(E354:L354)</f>
        <v>29</v>
      </c>
      <c r="N354" s="544">
        <v>0</v>
      </c>
      <c r="O354" s="558">
        <f>SUM(M354:N354)</f>
        <v>29</v>
      </c>
      <c r="P354" s="341">
        <v>0</v>
      </c>
      <c r="Q354" s="328">
        <v>0</v>
      </c>
      <c r="R354" s="786">
        <f>SUM(P354:Q354)</f>
        <v>0</v>
      </c>
      <c r="S354" s="693">
        <f t="shared" ref="S354:T357" si="24">+B354-M354-P354</f>
        <v>457</v>
      </c>
      <c r="T354" s="692">
        <f t="shared" si="24"/>
        <v>4205</v>
      </c>
      <c r="U354" s="819">
        <f>+S354+T354</f>
        <v>4662</v>
      </c>
      <c r="V354" s="252"/>
      <c r="W354" s="252"/>
      <c r="X354" s="252"/>
      <c r="Y354" s="252"/>
      <c r="Z354" s="252"/>
      <c r="AA354" s="252"/>
      <c r="AB354" s="252"/>
      <c r="AC354" s="252"/>
      <c r="AD354" s="252"/>
      <c r="AE354" s="252"/>
    </row>
    <row r="355" spans="1:31" s="251" customFormat="1" ht="18" customHeight="1">
      <c r="A355" s="478" t="s">
        <v>266</v>
      </c>
      <c r="B355" s="500">
        <v>397</v>
      </c>
      <c r="C355" s="501">
        <v>3884</v>
      </c>
      <c r="D355" s="502">
        <f>SUM(B355:C355)</f>
        <v>4281</v>
      </c>
      <c r="E355" s="818">
        <v>24</v>
      </c>
      <c r="F355" s="544">
        <v>5</v>
      </c>
      <c r="G355" s="544">
        <v>0</v>
      </c>
      <c r="H355" s="544">
        <v>0</v>
      </c>
      <c r="I355" s="544">
        <v>9</v>
      </c>
      <c r="J355" s="544">
        <v>21</v>
      </c>
      <c r="K355" s="544">
        <v>1</v>
      </c>
      <c r="L355" s="545">
        <v>3</v>
      </c>
      <c r="M355" s="556">
        <f>SUM(E355:L355)</f>
        <v>63</v>
      </c>
      <c r="N355" s="544">
        <v>0</v>
      </c>
      <c r="O355" s="558">
        <f>SUM(M355:N355)</f>
        <v>63</v>
      </c>
      <c r="P355" s="341">
        <v>0</v>
      </c>
      <c r="Q355" s="328">
        <v>0</v>
      </c>
      <c r="R355" s="786">
        <f>SUM(P355:Q355)</f>
        <v>0</v>
      </c>
      <c r="S355" s="693">
        <f t="shared" si="24"/>
        <v>334</v>
      </c>
      <c r="T355" s="692">
        <f t="shared" si="24"/>
        <v>3884</v>
      </c>
      <c r="U355" s="819">
        <f>+S355+T355</f>
        <v>4218</v>
      </c>
      <c r="V355" s="252"/>
      <c r="W355" s="252"/>
      <c r="X355" s="252"/>
      <c r="Y355" s="252"/>
      <c r="Z355" s="252"/>
      <c r="AA355" s="252"/>
      <c r="AB355" s="252"/>
      <c r="AC355" s="252"/>
      <c r="AD355" s="252"/>
      <c r="AE355" s="252"/>
    </row>
    <row r="356" spans="1:31" s="251" customFormat="1" ht="18" customHeight="1">
      <c r="A356" s="478" t="s">
        <v>267</v>
      </c>
      <c r="B356" s="500">
        <v>508</v>
      </c>
      <c r="C356" s="501">
        <v>4344</v>
      </c>
      <c r="D356" s="502">
        <f>SUM(B356:C356)</f>
        <v>4852</v>
      </c>
      <c r="E356" s="818">
        <v>3</v>
      </c>
      <c r="F356" s="544">
        <v>10</v>
      </c>
      <c r="G356" s="544">
        <v>0</v>
      </c>
      <c r="H356" s="544">
        <v>0</v>
      </c>
      <c r="I356" s="544">
        <v>4</v>
      </c>
      <c r="J356" s="544">
        <v>14</v>
      </c>
      <c r="K356" s="544">
        <v>5</v>
      </c>
      <c r="L356" s="545">
        <v>1</v>
      </c>
      <c r="M356" s="556">
        <f>SUM(E356:L356)</f>
        <v>37</v>
      </c>
      <c r="N356" s="544">
        <v>3</v>
      </c>
      <c r="O356" s="558">
        <f>SUM(M356:N356)</f>
        <v>40</v>
      </c>
      <c r="P356" s="341">
        <v>0</v>
      </c>
      <c r="Q356" s="328">
        <v>52</v>
      </c>
      <c r="R356" s="786">
        <f>SUM(P356:Q356)</f>
        <v>52</v>
      </c>
      <c r="S356" s="693">
        <f t="shared" si="24"/>
        <v>471</v>
      </c>
      <c r="T356" s="692">
        <f t="shared" si="24"/>
        <v>4289</v>
      </c>
      <c r="U356" s="819">
        <f>+S356+T356</f>
        <v>4760</v>
      </c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</row>
    <row r="357" spans="1:31" s="251" customFormat="1" ht="18" customHeight="1">
      <c r="A357" s="478" t="s">
        <v>268</v>
      </c>
      <c r="B357" s="500">
        <v>373</v>
      </c>
      <c r="C357" s="501">
        <v>4339</v>
      </c>
      <c r="D357" s="502">
        <f>SUM(B357:C357)</f>
        <v>4712</v>
      </c>
      <c r="E357" s="818">
        <v>16</v>
      </c>
      <c r="F357" s="544">
        <v>3</v>
      </c>
      <c r="G357" s="544">
        <v>1</v>
      </c>
      <c r="H357" s="544">
        <v>0</v>
      </c>
      <c r="I357" s="544">
        <v>6</v>
      </c>
      <c r="J357" s="544">
        <v>29</v>
      </c>
      <c r="K357" s="544">
        <v>14</v>
      </c>
      <c r="L357" s="545">
        <v>0</v>
      </c>
      <c r="M357" s="556">
        <f>SUM(E357:L357)</f>
        <v>69</v>
      </c>
      <c r="N357" s="544">
        <v>7</v>
      </c>
      <c r="O357" s="558">
        <f>SUM(M357:N357)</f>
        <v>76</v>
      </c>
      <c r="P357" s="341">
        <v>0</v>
      </c>
      <c r="Q357" s="328">
        <v>1</v>
      </c>
      <c r="R357" s="786">
        <f>SUM(P357:Q357)</f>
        <v>1</v>
      </c>
      <c r="S357" s="693">
        <f t="shared" si="24"/>
        <v>304</v>
      </c>
      <c r="T357" s="692">
        <f t="shared" si="24"/>
        <v>4331</v>
      </c>
      <c r="U357" s="819">
        <f>+S357+T357</f>
        <v>4635</v>
      </c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</row>
    <row r="358" spans="1:31" s="251" customFormat="1" ht="18" customHeight="1">
      <c r="A358" s="949" t="s">
        <v>333</v>
      </c>
      <c r="B358" s="949"/>
      <c r="C358" s="949"/>
      <c r="D358" s="949"/>
      <c r="E358" s="949"/>
      <c r="F358" s="949"/>
      <c r="G358" s="949"/>
      <c r="H358" s="949"/>
      <c r="I358" s="949"/>
      <c r="J358" s="949"/>
      <c r="K358" s="949"/>
      <c r="L358" s="949"/>
      <c r="M358" s="949"/>
      <c r="N358" s="949"/>
      <c r="O358" s="949"/>
      <c r="P358" s="949"/>
      <c r="Q358" s="949"/>
      <c r="R358" s="949"/>
      <c r="S358" s="949"/>
      <c r="T358" s="949"/>
      <c r="U358" s="949"/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</row>
    <row r="359" spans="1:31" s="251" customFormat="1" ht="18" customHeight="1">
      <c r="A359" s="377"/>
      <c r="B359" s="377"/>
      <c r="C359" s="377"/>
      <c r="D359" s="377"/>
      <c r="E359" s="377"/>
      <c r="F359" s="377"/>
      <c r="G359" s="377"/>
      <c r="H359" s="377"/>
      <c r="I359" s="377"/>
      <c r="J359" s="377"/>
      <c r="K359" s="377"/>
      <c r="L359" s="377"/>
      <c r="M359" s="377"/>
      <c r="N359" s="377"/>
      <c r="O359" s="377"/>
      <c r="P359" s="377"/>
      <c r="Q359" s="377"/>
      <c r="R359" s="377"/>
      <c r="S359" s="377"/>
      <c r="T359" s="377"/>
      <c r="U359" s="377"/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</row>
    <row r="360" spans="1:31" s="251" customFormat="1" ht="18" customHeight="1">
      <c r="A360" s="377"/>
      <c r="B360" s="377"/>
      <c r="C360" s="377"/>
      <c r="D360" s="377"/>
      <c r="E360" s="377"/>
      <c r="F360" s="377"/>
      <c r="G360" s="377"/>
      <c r="H360" s="377"/>
      <c r="I360" s="377"/>
      <c r="J360" s="377"/>
      <c r="K360" s="377"/>
      <c r="L360" s="377"/>
      <c r="M360" s="377"/>
      <c r="N360" s="377"/>
      <c r="O360" s="377"/>
      <c r="P360" s="377"/>
      <c r="Q360" s="377"/>
      <c r="R360" s="377"/>
      <c r="S360" s="377"/>
      <c r="T360" s="377"/>
      <c r="U360" s="377"/>
      <c r="V360" s="252"/>
      <c r="W360" s="252"/>
      <c r="X360" s="252"/>
      <c r="Y360" s="252"/>
      <c r="Z360" s="252"/>
      <c r="AA360" s="252"/>
      <c r="AB360" s="252"/>
      <c r="AC360" s="252"/>
      <c r="AD360" s="252"/>
      <c r="AE360" s="252"/>
    </row>
    <row r="361" spans="1:31" s="251" customFormat="1" ht="18" customHeight="1">
      <c r="A361" s="377"/>
      <c r="B361" s="377"/>
      <c r="C361" s="377"/>
      <c r="D361" s="377"/>
      <c r="E361" s="377"/>
      <c r="F361" s="377"/>
      <c r="G361" s="377"/>
      <c r="H361" s="377"/>
      <c r="I361" s="377"/>
      <c r="J361" s="377"/>
      <c r="K361" s="377"/>
      <c r="L361" s="377"/>
      <c r="M361" s="377"/>
      <c r="N361" s="377"/>
      <c r="O361" s="377"/>
      <c r="P361" s="377"/>
      <c r="Q361" s="377"/>
      <c r="R361" s="377"/>
      <c r="S361" s="377"/>
      <c r="T361" s="377"/>
      <c r="U361" s="377"/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</row>
    <row r="362" spans="1:31" s="251" customFormat="1" ht="18" customHeight="1">
      <c r="A362" s="377"/>
      <c r="B362" s="377"/>
      <c r="C362" s="377"/>
      <c r="D362" s="377"/>
      <c r="E362" s="377"/>
      <c r="F362" s="377"/>
      <c r="G362" s="377"/>
      <c r="H362" s="377"/>
      <c r="I362" s="377"/>
      <c r="J362" s="377"/>
      <c r="K362" s="377"/>
      <c r="L362" s="377"/>
      <c r="M362" s="377"/>
      <c r="N362" s="377"/>
      <c r="O362" s="377"/>
      <c r="P362" s="377"/>
      <c r="Q362" s="377"/>
      <c r="R362" s="377"/>
      <c r="S362" s="377"/>
      <c r="T362" s="377"/>
      <c r="U362" s="377"/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</row>
    <row r="363" spans="1:31" s="251" customFormat="1" ht="18" customHeight="1">
      <c r="A363" s="377"/>
      <c r="B363" s="377"/>
      <c r="C363" s="377"/>
      <c r="D363" s="377"/>
      <c r="E363" s="377"/>
      <c r="F363" s="377"/>
      <c r="G363" s="377"/>
      <c r="H363" s="377"/>
      <c r="I363" s="377"/>
      <c r="J363" s="377"/>
      <c r="K363" s="377"/>
      <c r="L363" s="377"/>
      <c r="M363" s="377"/>
      <c r="N363" s="377"/>
      <c r="O363" s="377"/>
      <c r="P363" s="377"/>
      <c r="Q363" s="377"/>
      <c r="R363" s="377"/>
      <c r="S363" s="377"/>
      <c r="T363" s="377"/>
      <c r="U363" s="377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</row>
    <row r="364" spans="1:31" s="251" customFormat="1" ht="18" customHeight="1">
      <c r="A364" s="377"/>
      <c r="B364" s="377"/>
      <c r="C364" s="377"/>
      <c r="D364" s="377"/>
      <c r="E364" s="377"/>
      <c r="F364" s="377"/>
      <c r="G364" s="377"/>
      <c r="H364" s="377"/>
      <c r="I364" s="377"/>
      <c r="J364" s="377"/>
      <c r="K364" s="377"/>
      <c r="L364" s="377"/>
      <c r="M364" s="377"/>
      <c r="N364" s="377"/>
      <c r="O364" s="377"/>
      <c r="P364" s="377"/>
      <c r="Q364" s="377"/>
      <c r="R364" s="377"/>
      <c r="S364" s="377"/>
      <c r="T364" s="377"/>
      <c r="U364" s="377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</row>
    <row r="365" spans="1:31" s="251" customFormat="1" ht="18" customHeight="1">
      <c r="A365" s="377"/>
      <c r="B365" s="377"/>
      <c r="C365" s="377"/>
      <c r="D365" s="377"/>
      <c r="E365" s="377"/>
      <c r="F365" s="377"/>
      <c r="G365" s="377"/>
      <c r="H365" s="377"/>
      <c r="I365" s="377"/>
      <c r="J365" s="377"/>
      <c r="K365" s="377"/>
      <c r="L365" s="377"/>
      <c r="M365" s="377"/>
      <c r="N365" s="377"/>
      <c r="O365" s="377"/>
      <c r="P365" s="377"/>
      <c r="Q365" s="377"/>
      <c r="R365" s="377"/>
      <c r="S365" s="377"/>
      <c r="T365" s="377"/>
      <c r="U365" s="377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</row>
    <row r="366" spans="1:31" s="251" customFormat="1" ht="18" customHeight="1">
      <c r="A366" s="377"/>
      <c r="B366" s="377"/>
      <c r="C366" s="377"/>
      <c r="D366" s="377"/>
      <c r="E366" s="377"/>
      <c r="F366" s="377"/>
      <c r="G366" s="377"/>
      <c r="H366" s="377"/>
      <c r="I366" s="377"/>
      <c r="J366" s="377"/>
      <c r="K366" s="377"/>
      <c r="L366" s="377"/>
      <c r="M366" s="377"/>
      <c r="N366" s="377"/>
      <c r="O366" s="377"/>
      <c r="P366" s="377"/>
      <c r="Q366" s="377"/>
      <c r="R366" s="377"/>
      <c r="S366" s="377"/>
      <c r="T366" s="377"/>
      <c r="U366" s="377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</row>
    <row r="367" spans="1:31" s="251" customFormat="1" ht="18" customHeight="1">
      <c r="A367" s="377"/>
      <c r="B367" s="377"/>
      <c r="C367" s="377"/>
      <c r="D367" s="377"/>
      <c r="E367" s="377"/>
      <c r="F367" s="377"/>
      <c r="G367" s="377"/>
      <c r="H367" s="377"/>
      <c r="I367" s="377"/>
      <c r="J367" s="377"/>
      <c r="K367" s="377"/>
      <c r="L367" s="377"/>
      <c r="M367" s="377"/>
      <c r="N367" s="377"/>
      <c r="O367" s="377"/>
      <c r="P367" s="377"/>
      <c r="Q367" s="377"/>
      <c r="R367" s="377"/>
      <c r="S367" s="377"/>
      <c r="T367" s="377"/>
      <c r="U367" s="377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</row>
    <row r="368" spans="1:31" s="251" customFormat="1" ht="18" customHeight="1">
      <c r="A368" s="377"/>
      <c r="B368" s="377"/>
      <c r="C368" s="377"/>
      <c r="D368" s="377"/>
      <c r="E368" s="377"/>
      <c r="F368" s="377"/>
      <c r="G368" s="377"/>
      <c r="H368" s="377"/>
      <c r="I368" s="377"/>
      <c r="J368" s="377"/>
      <c r="K368" s="377"/>
      <c r="L368" s="377"/>
      <c r="M368" s="377"/>
      <c r="N368" s="377"/>
      <c r="O368" s="377"/>
      <c r="P368" s="377"/>
      <c r="Q368" s="377"/>
      <c r="R368" s="377"/>
      <c r="S368" s="377"/>
      <c r="T368" s="377"/>
      <c r="U368" s="377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</row>
    <row r="369" spans="1:31" s="251" customFormat="1" ht="18" customHeight="1">
      <c r="A369" s="377"/>
      <c r="B369" s="377"/>
      <c r="C369" s="377"/>
      <c r="D369" s="377"/>
      <c r="E369" s="377"/>
      <c r="F369" s="377"/>
      <c r="G369" s="377"/>
      <c r="H369" s="377"/>
      <c r="I369" s="377"/>
      <c r="J369" s="377"/>
      <c r="K369" s="377"/>
      <c r="L369" s="377"/>
      <c r="M369" s="377"/>
      <c r="N369" s="377"/>
      <c r="O369" s="377"/>
      <c r="P369" s="377"/>
      <c r="Q369" s="377"/>
      <c r="R369" s="377"/>
      <c r="S369" s="377"/>
      <c r="T369" s="377"/>
      <c r="U369" s="377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</row>
    <row r="370" spans="1:31" s="251" customFormat="1" ht="18" customHeight="1">
      <c r="A370" s="377"/>
      <c r="B370" s="377"/>
      <c r="C370" s="377"/>
      <c r="D370" s="377"/>
      <c r="E370" s="377"/>
      <c r="F370" s="377"/>
      <c r="G370" s="377"/>
      <c r="H370" s="377"/>
      <c r="I370" s="377"/>
      <c r="J370" s="377"/>
      <c r="K370" s="377"/>
      <c r="L370" s="377"/>
      <c r="M370" s="377"/>
      <c r="N370" s="377"/>
      <c r="O370" s="377"/>
      <c r="P370" s="377"/>
      <c r="Q370" s="377"/>
      <c r="R370" s="377"/>
      <c r="S370" s="377"/>
      <c r="T370" s="377"/>
      <c r="U370" s="377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</row>
    <row r="371" spans="1:31" s="251" customFormat="1" ht="18" customHeight="1">
      <c r="A371" s="377"/>
      <c r="B371" s="377"/>
      <c r="C371" s="377"/>
      <c r="D371" s="377"/>
      <c r="E371" s="377"/>
      <c r="F371" s="377"/>
      <c r="G371" s="377"/>
      <c r="H371" s="377"/>
      <c r="I371" s="377"/>
      <c r="J371" s="377"/>
      <c r="K371" s="377"/>
      <c r="L371" s="377"/>
      <c r="M371" s="377"/>
      <c r="N371" s="377"/>
      <c r="O371" s="377"/>
      <c r="P371" s="377"/>
      <c r="Q371" s="377"/>
      <c r="R371" s="377"/>
      <c r="S371" s="377"/>
      <c r="T371" s="377"/>
      <c r="U371" s="377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</row>
    <row r="372" spans="1:31" s="251" customFormat="1" ht="18" customHeight="1">
      <c r="A372" s="377"/>
      <c r="B372" s="377"/>
      <c r="C372" s="377"/>
      <c r="D372" s="377"/>
      <c r="E372" s="377"/>
      <c r="F372" s="377"/>
      <c r="G372" s="377"/>
      <c r="H372" s="377"/>
      <c r="I372" s="377"/>
      <c r="J372" s="377"/>
      <c r="K372" s="377"/>
      <c r="L372" s="377"/>
      <c r="M372" s="377"/>
      <c r="N372" s="377"/>
      <c r="O372" s="377"/>
      <c r="P372" s="377"/>
      <c r="Q372" s="377"/>
      <c r="R372" s="377"/>
      <c r="S372" s="377"/>
      <c r="T372" s="377"/>
      <c r="U372" s="377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</row>
    <row r="373" spans="1:31" s="251" customFormat="1" ht="18" customHeight="1">
      <c r="A373" s="377"/>
      <c r="B373" s="377"/>
      <c r="C373" s="377"/>
      <c r="D373" s="377"/>
      <c r="E373" s="377"/>
      <c r="F373" s="377"/>
      <c r="G373" s="377"/>
      <c r="H373" s="377"/>
      <c r="I373" s="377"/>
      <c r="J373" s="377"/>
      <c r="K373" s="377"/>
      <c r="L373" s="377"/>
      <c r="M373" s="377"/>
      <c r="N373" s="377"/>
      <c r="O373" s="377"/>
      <c r="P373" s="377"/>
      <c r="Q373" s="377"/>
      <c r="R373" s="377"/>
      <c r="S373" s="377"/>
      <c r="T373" s="377"/>
      <c r="U373" s="377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</row>
    <row r="374" spans="1:31" ht="24" customHeight="1">
      <c r="A374" s="276"/>
      <c r="B374" s="276"/>
      <c r="C374" s="287"/>
      <c r="D374" s="276"/>
      <c r="E374" s="276"/>
      <c r="F374" s="276"/>
      <c r="G374" s="276"/>
      <c r="H374" s="276"/>
      <c r="I374" s="276"/>
      <c r="J374" s="276"/>
      <c r="K374" s="276"/>
      <c r="L374" s="276"/>
      <c r="M374" s="323"/>
      <c r="N374" s="323"/>
      <c r="O374" s="276"/>
      <c r="P374" s="323"/>
      <c r="Q374" s="323"/>
      <c r="R374" s="276"/>
      <c r="S374" s="323"/>
      <c r="T374" s="276"/>
      <c r="U374" s="276"/>
    </row>
    <row r="375" spans="1:31" ht="22.5" customHeight="1">
      <c r="A375" s="941" t="s">
        <v>334</v>
      </c>
      <c r="B375" s="942"/>
      <c r="C375" s="942"/>
      <c r="D375" s="942"/>
      <c r="E375" s="942"/>
      <c r="F375" s="942"/>
      <c r="G375" s="942"/>
      <c r="H375" s="942"/>
      <c r="I375" s="942"/>
      <c r="J375" s="942"/>
      <c r="K375" s="942"/>
      <c r="L375" s="942"/>
      <c r="M375" s="942"/>
      <c r="N375" s="942"/>
      <c r="O375" s="942"/>
      <c r="P375" s="942"/>
      <c r="Q375" s="942"/>
      <c r="R375" s="942"/>
      <c r="S375" s="942"/>
      <c r="T375" s="942"/>
      <c r="U375" s="943"/>
    </row>
    <row r="376" spans="1:31" s="251" customFormat="1" ht="9" customHeight="1" thickBo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43"/>
      <c r="T376" s="44"/>
      <c r="U376" s="44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</row>
    <row r="377" spans="1:31" s="251" customFormat="1" ht="26.25" customHeight="1">
      <c r="A377" s="966" t="s">
        <v>163</v>
      </c>
      <c r="B377" s="937" t="s">
        <v>49</v>
      </c>
      <c r="C377" s="938"/>
      <c r="D377" s="933" t="s">
        <v>174</v>
      </c>
      <c r="E377" s="972" t="s">
        <v>184</v>
      </c>
      <c r="F377" s="939" t="s">
        <v>176</v>
      </c>
      <c r="G377" s="939" t="s">
        <v>177</v>
      </c>
      <c r="H377" s="939" t="s">
        <v>178</v>
      </c>
      <c r="I377" s="939" t="s">
        <v>185</v>
      </c>
      <c r="J377" s="957" t="s">
        <v>161</v>
      </c>
      <c r="K377" s="958"/>
      <c r="L377" s="944"/>
      <c r="M377" s="931" t="s">
        <v>183</v>
      </c>
      <c r="N377" s="931"/>
      <c r="O377" s="960" t="s">
        <v>155</v>
      </c>
      <c r="P377" s="952" t="s">
        <v>175</v>
      </c>
      <c r="Q377" s="953"/>
      <c r="R377" s="954" t="s">
        <v>182</v>
      </c>
      <c r="S377" s="947" t="s">
        <v>164</v>
      </c>
      <c r="T377" s="948"/>
      <c r="U377" s="950" t="s">
        <v>315</v>
      </c>
      <c r="V377" s="252"/>
      <c r="W377" s="252"/>
      <c r="X377" s="252"/>
      <c r="Y377" s="252"/>
      <c r="Z377" s="252"/>
      <c r="AA377" s="252"/>
      <c r="AB377" s="252"/>
      <c r="AC377" s="252"/>
      <c r="AD377" s="252"/>
      <c r="AE377" s="252"/>
    </row>
    <row r="378" spans="1:31" s="251" customFormat="1" ht="23.25" customHeight="1">
      <c r="A378" s="967"/>
      <c r="B378" s="475" t="s">
        <v>172</v>
      </c>
      <c r="C378" s="476" t="s">
        <v>154</v>
      </c>
      <c r="D378" s="934"/>
      <c r="E378" s="979"/>
      <c r="F378" s="940"/>
      <c r="G378" s="940"/>
      <c r="H378" s="940"/>
      <c r="I378" s="940"/>
      <c r="J378" s="743" t="s">
        <v>179</v>
      </c>
      <c r="K378" s="743" t="s">
        <v>180</v>
      </c>
      <c r="L378" s="743" t="s">
        <v>181</v>
      </c>
      <c r="M378" s="549" t="s">
        <v>172</v>
      </c>
      <c r="N378" s="463" t="s">
        <v>154</v>
      </c>
      <c r="O378" s="980"/>
      <c r="P378" s="457" t="s">
        <v>172</v>
      </c>
      <c r="Q378" s="354" t="s">
        <v>154</v>
      </c>
      <c r="R378" s="984"/>
      <c r="S378" s="619" t="s">
        <v>173</v>
      </c>
      <c r="T378" s="469" t="s">
        <v>154</v>
      </c>
      <c r="U378" s="983"/>
      <c r="V378" s="252"/>
      <c r="W378" s="252"/>
      <c r="X378" s="252"/>
      <c r="Y378" s="252"/>
      <c r="Z378" s="252"/>
      <c r="AA378" s="252"/>
      <c r="AB378" s="252"/>
      <c r="AC378" s="252"/>
      <c r="AD378" s="252"/>
      <c r="AE378" s="252"/>
    </row>
    <row r="379" spans="1:31" s="251" customFormat="1" ht="17.25" customHeight="1">
      <c r="A379" s="968"/>
      <c r="B379" s="495" t="s">
        <v>82</v>
      </c>
      <c r="C379" s="495" t="s">
        <v>165</v>
      </c>
      <c r="D379" s="495" t="s">
        <v>166</v>
      </c>
      <c r="E379" s="539" t="s">
        <v>87</v>
      </c>
      <c r="F379" s="539" t="s">
        <v>79</v>
      </c>
      <c r="G379" s="539" t="s">
        <v>80</v>
      </c>
      <c r="H379" s="539" t="s">
        <v>153</v>
      </c>
      <c r="I379" s="539" t="s">
        <v>160</v>
      </c>
      <c r="J379" s="539" t="s">
        <v>162</v>
      </c>
      <c r="K379" s="539" t="s">
        <v>83</v>
      </c>
      <c r="L379" s="539" t="s">
        <v>186</v>
      </c>
      <c r="M379" s="551" t="s">
        <v>187</v>
      </c>
      <c r="N379" s="539" t="s">
        <v>81</v>
      </c>
      <c r="O379" s="551" t="s">
        <v>188</v>
      </c>
      <c r="P379" s="327" t="s">
        <v>85</v>
      </c>
      <c r="Q379" s="327" t="s">
        <v>189</v>
      </c>
      <c r="R379" s="848" t="s">
        <v>190</v>
      </c>
      <c r="S379" s="681" t="s">
        <v>191</v>
      </c>
      <c r="T379" s="681" t="s">
        <v>192</v>
      </c>
      <c r="U379" s="681" t="s">
        <v>193</v>
      </c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</row>
    <row r="380" spans="1:31" s="251" customFormat="1" ht="17.25" customHeight="1">
      <c r="A380" s="820" t="s">
        <v>171</v>
      </c>
      <c r="B380" s="821">
        <f>SUM(B381:B385)</f>
        <v>3085</v>
      </c>
      <c r="C380" s="696">
        <f>SUM(C381:C385)</f>
        <v>3612</v>
      </c>
      <c r="D380" s="709">
        <f>SUM(D381:D385)</f>
        <v>6697</v>
      </c>
      <c r="E380" s="829">
        <f>SUM(E381:E385)</f>
        <v>84</v>
      </c>
      <c r="F380" s="830">
        <f>SUM(F381:F385)</f>
        <v>365</v>
      </c>
      <c r="G380" s="830">
        <f t="shared" ref="G380:O380" si="25">SUM(G381:G385)</f>
        <v>2</v>
      </c>
      <c r="H380" s="830">
        <f t="shared" si="25"/>
        <v>0</v>
      </c>
      <c r="I380" s="830">
        <f t="shared" si="25"/>
        <v>21</v>
      </c>
      <c r="J380" s="830">
        <f t="shared" si="25"/>
        <v>24</v>
      </c>
      <c r="K380" s="830">
        <f t="shared" si="25"/>
        <v>1</v>
      </c>
      <c r="L380" s="830">
        <f t="shared" si="25"/>
        <v>2</v>
      </c>
      <c r="M380" s="833">
        <f>SUM(M381:M385)</f>
        <v>499</v>
      </c>
      <c r="N380" s="830">
        <f t="shared" si="25"/>
        <v>9</v>
      </c>
      <c r="O380" s="836">
        <f t="shared" si="25"/>
        <v>508</v>
      </c>
      <c r="P380" s="363">
        <f t="shared" ref="P380:U380" si="26">SUM(P381:P385)</f>
        <v>155</v>
      </c>
      <c r="Q380" s="369">
        <f t="shared" si="26"/>
        <v>2</v>
      </c>
      <c r="R380" s="839">
        <f t="shared" si="26"/>
        <v>157</v>
      </c>
      <c r="S380" s="470">
        <f t="shared" si="26"/>
        <v>2431</v>
      </c>
      <c r="T380" s="471">
        <f t="shared" si="26"/>
        <v>3601</v>
      </c>
      <c r="U380" s="473">
        <f t="shared" si="26"/>
        <v>6032</v>
      </c>
      <c r="V380" s="252"/>
      <c r="W380" s="252"/>
      <c r="X380" s="252"/>
      <c r="Y380" s="252"/>
      <c r="Z380" s="252"/>
      <c r="AA380" s="252"/>
      <c r="AB380" s="252"/>
      <c r="AC380" s="252"/>
      <c r="AD380" s="252"/>
      <c r="AE380" s="252"/>
    </row>
    <row r="381" spans="1:31" s="43" customFormat="1" ht="15" customHeight="1">
      <c r="A381" s="783" t="s">
        <v>205</v>
      </c>
      <c r="B381" s="822">
        <v>844</v>
      </c>
      <c r="C381" s="823">
        <v>908</v>
      </c>
      <c r="D381" s="824">
        <f>SUM(B381:C381)</f>
        <v>1752</v>
      </c>
      <c r="E381" s="598">
        <v>4</v>
      </c>
      <c r="F381" s="598">
        <v>193</v>
      </c>
      <c r="G381" s="598">
        <v>0</v>
      </c>
      <c r="H381" s="598">
        <v>0</v>
      </c>
      <c r="I381" s="598">
        <v>2</v>
      </c>
      <c r="J381" s="598">
        <v>0</v>
      </c>
      <c r="K381" s="598">
        <v>0</v>
      </c>
      <c r="L381" s="598">
        <v>0</v>
      </c>
      <c r="M381" s="834">
        <f>SUM(E381:L381)</f>
        <v>199</v>
      </c>
      <c r="N381" s="831">
        <v>4</v>
      </c>
      <c r="O381" s="837">
        <f>SUM(M381:N381)</f>
        <v>203</v>
      </c>
      <c r="P381" s="370">
        <v>3</v>
      </c>
      <c r="Q381" s="351">
        <v>0</v>
      </c>
      <c r="R381" s="840">
        <f>SUM(P381:Q381)</f>
        <v>3</v>
      </c>
      <c r="S381" s="842">
        <f t="shared" ref="S381:T385" si="27">+B381-M381-P381</f>
        <v>642</v>
      </c>
      <c r="T381" s="843">
        <f t="shared" si="27"/>
        <v>904</v>
      </c>
      <c r="U381" s="844">
        <f>+S381+T381</f>
        <v>1546</v>
      </c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</row>
    <row r="382" spans="1:31" s="43" customFormat="1" ht="15" customHeight="1">
      <c r="A382" s="783" t="s">
        <v>207</v>
      </c>
      <c r="B382" s="825">
        <v>911</v>
      </c>
      <c r="C382" s="823">
        <v>869</v>
      </c>
      <c r="D382" s="824">
        <f>SUM(B382:C382)</f>
        <v>1780</v>
      </c>
      <c r="E382" s="598">
        <v>29</v>
      </c>
      <c r="F382" s="598">
        <v>60</v>
      </c>
      <c r="G382" s="598">
        <v>1</v>
      </c>
      <c r="H382" s="598">
        <v>0</v>
      </c>
      <c r="I382" s="598">
        <v>1</v>
      </c>
      <c r="J382" s="598">
        <v>13</v>
      </c>
      <c r="K382" s="598">
        <v>0</v>
      </c>
      <c r="L382" s="598">
        <v>2</v>
      </c>
      <c r="M382" s="834">
        <f>SUM(E382:L382)</f>
        <v>106</v>
      </c>
      <c r="N382" s="831">
        <v>0</v>
      </c>
      <c r="O382" s="837">
        <f>SUM(M382:N382)</f>
        <v>106</v>
      </c>
      <c r="P382" s="370">
        <v>0</v>
      </c>
      <c r="Q382" s="351">
        <v>0</v>
      </c>
      <c r="R382" s="840">
        <f>SUM(P382:Q382)</f>
        <v>0</v>
      </c>
      <c r="S382" s="842">
        <f t="shared" si="27"/>
        <v>805</v>
      </c>
      <c r="T382" s="843">
        <f t="shared" si="27"/>
        <v>869</v>
      </c>
      <c r="U382" s="844">
        <f>+S382+T382</f>
        <v>1674</v>
      </c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</row>
    <row r="383" spans="1:31" s="454" customFormat="1" ht="15" customHeight="1">
      <c r="A383" s="783" t="s">
        <v>208</v>
      </c>
      <c r="B383" s="825">
        <v>450</v>
      </c>
      <c r="C383" s="823">
        <v>632</v>
      </c>
      <c r="D383" s="824">
        <f>SUM(B383:C383)</f>
        <v>1082</v>
      </c>
      <c r="E383" s="598">
        <v>15</v>
      </c>
      <c r="F383" s="598">
        <v>16</v>
      </c>
      <c r="G383" s="598">
        <v>0</v>
      </c>
      <c r="H383" s="598">
        <v>0</v>
      </c>
      <c r="I383" s="598">
        <v>11</v>
      </c>
      <c r="J383" s="598">
        <v>3</v>
      </c>
      <c r="K383" s="598">
        <v>0</v>
      </c>
      <c r="L383" s="598">
        <v>0</v>
      </c>
      <c r="M383" s="834">
        <f>SUM(E383:L383)</f>
        <v>45</v>
      </c>
      <c r="N383" s="831">
        <v>3</v>
      </c>
      <c r="O383" s="837">
        <f>SUM(M383:N383)</f>
        <v>48</v>
      </c>
      <c r="P383" s="452">
        <v>149</v>
      </c>
      <c r="Q383" s="453">
        <v>1</v>
      </c>
      <c r="R383" s="840">
        <f>SUM(P383:Q383)</f>
        <v>150</v>
      </c>
      <c r="S383" s="842">
        <f t="shared" si="27"/>
        <v>256</v>
      </c>
      <c r="T383" s="843">
        <f t="shared" si="27"/>
        <v>628</v>
      </c>
      <c r="U383" s="844">
        <f>+S383+T383</f>
        <v>884</v>
      </c>
    </row>
    <row r="384" spans="1:31" s="43" customFormat="1" ht="15" customHeight="1">
      <c r="A384" s="783" t="s">
        <v>209</v>
      </c>
      <c r="B384" s="825">
        <v>619</v>
      </c>
      <c r="C384" s="823">
        <v>1107</v>
      </c>
      <c r="D384" s="824">
        <f>SUM(B384:C384)</f>
        <v>1726</v>
      </c>
      <c r="E384" s="598">
        <v>19</v>
      </c>
      <c r="F384" s="598">
        <v>60</v>
      </c>
      <c r="G384" s="598">
        <v>1</v>
      </c>
      <c r="H384" s="598">
        <v>0</v>
      </c>
      <c r="I384" s="598">
        <v>4</v>
      </c>
      <c r="J384" s="598">
        <v>3</v>
      </c>
      <c r="K384" s="598">
        <v>1</v>
      </c>
      <c r="L384" s="598">
        <v>0</v>
      </c>
      <c r="M384" s="834">
        <f>SUM(E384:L384)</f>
        <v>88</v>
      </c>
      <c r="N384" s="831">
        <v>1</v>
      </c>
      <c r="O384" s="837">
        <f>SUM(M384:N384)</f>
        <v>89</v>
      </c>
      <c r="P384" s="370">
        <v>0</v>
      </c>
      <c r="Q384" s="351">
        <v>1</v>
      </c>
      <c r="R384" s="840">
        <f>SUM(P384:Q384)</f>
        <v>1</v>
      </c>
      <c r="S384" s="842">
        <f t="shared" si="27"/>
        <v>531</v>
      </c>
      <c r="T384" s="843">
        <f t="shared" si="27"/>
        <v>1105</v>
      </c>
      <c r="U384" s="844">
        <f>+S384+T384</f>
        <v>1636</v>
      </c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</row>
    <row r="385" spans="1:31" s="43" customFormat="1" ht="15" customHeight="1" thickBot="1">
      <c r="A385" s="783" t="s">
        <v>206</v>
      </c>
      <c r="B385" s="826">
        <v>261</v>
      </c>
      <c r="C385" s="827">
        <v>96</v>
      </c>
      <c r="D385" s="828">
        <f>SUM(B385:C385)</f>
        <v>357</v>
      </c>
      <c r="E385" s="600">
        <v>17</v>
      </c>
      <c r="F385" s="601">
        <v>36</v>
      </c>
      <c r="G385" s="601">
        <v>0</v>
      </c>
      <c r="H385" s="601">
        <v>0</v>
      </c>
      <c r="I385" s="601">
        <v>3</v>
      </c>
      <c r="J385" s="601">
        <v>5</v>
      </c>
      <c r="K385" s="601">
        <v>0</v>
      </c>
      <c r="L385" s="601">
        <v>0</v>
      </c>
      <c r="M385" s="835">
        <f>SUM(E385:L385)</f>
        <v>61</v>
      </c>
      <c r="N385" s="832">
        <v>1</v>
      </c>
      <c r="O385" s="838">
        <f>SUM(M385:N385)</f>
        <v>62</v>
      </c>
      <c r="P385" s="371">
        <v>3</v>
      </c>
      <c r="Q385" s="352">
        <v>0</v>
      </c>
      <c r="R385" s="841">
        <f>SUM(P385:Q385)</f>
        <v>3</v>
      </c>
      <c r="S385" s="845">
        <f t="shared" si="27"/>
        <v>197</v>
      </c>
      <c r="T385" s="846">
        <f t="shared" si="27"/>
        <v>95</v>
      </c>
      <c r="U385" s="847">
        <f>+S385+T385</f>
        <v>292</v>
      </c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</row>
    <row r="386" spans="1:31" s="43" customFormat="1" ht="10.5" customHeight="1">
      <c r="A386" s="949" t="s">
        <v>333</v>
      </c>
      <c r="B386" s="949"/>
      <c r="C386" s="949"/>
      <c r="D386" s="949"/>
      <c r="E386" s="949"/>
      <c r="F386" s="949"/>
      <c r="G386" s="949"/>
      <c r="H386" s="949"/>
      <c r="I386" s="949"/>
      <c r="J386" s="949"/>
      <c r="K386" s="949"/>
      <c r="L386" s="949"/>
      <c r="M386" s="949"/>
      <c r="N386" s="949"/>
      <c r="O386" s="949"/>
      <c r="P386" s="949"/>
      <c r="Q386" s="949"/>
      <c r="R386" s="949"/>
      <c r="S386" s="949"/>
      <c r="T386" s="949"/>
      <c r="U386" s="949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</row>
    <row r="387" spans="1:31" s="43" customFormat="1" ht="10.5" customHeight="1">
      <c r="A387" s="962"/>
      <c r="B387" s="962"/>
      <c r="C387" s="962"/>
      <c r="D387" s="962"/>
      <c r="E387" s="962"/>
      <c r="F387" s="962"/>
      <c r="G387" s="962"/>
      <c r="H387" s="962"/>
      <c r="I387" s="250"/>
      <c r="J387" s="250"/>
      <c r="K387" s="250"/>
      <c r="L387" s="250"/>
      <c r="M387" s="250"/>
      <c r="N387" s="250"/>
      <c r="O387" s="250"/>
      <c r="P387" s="250"/>
      <c r="Q387" s="250"/>
      <c r="R387" s="250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</row>
    <row r="388" spans="1:31" s="43" customFormat="1" ht="10.5" customHeight="1">
      <c r="A388" s="249"/>
      <c r="B388" s="250"/>
      <c r="C388" s="250"/>
      <c r="D388" s="250"/>
      <c r="E388" s="250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  <c r="Q388" s="250"/>
      <c r="R388" s="250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</row>
    <row r="389" spans="1:31" s="43" customFormat="1" ht="10.5" customHeight="1">
      <c r="A389" s="249"/>
      <c r="B389" s="250"/>
      <c r="C389" s="250"/>
      <c r="D389" s="250"/>
      <c r="E389" s="250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  <c r="Q389" s="250"/>
      <c r="R389" s="250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</row>
    <row r="390" spans="1:31" s="43" customFormat="1" ht="10.5" customHeight="1">
      <c r="A390" s="249"/>
      <c r="B390" s="250"/>
      <c r="C390" s="250"/>
      <c r="D390" s="250"/>
      <c r="E390" s="250"/>
      <c r="F390" s="250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  <c r="Q390" s="250"/>
      <c r="R390" s="250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</row>
    <row r="391" spans="1:31" s="43" customFormat="1" ht="10.5" customHeight="1">
      <c r="A391" s="249"/>
      <c r="B391" s="250"/>
      <c r="C391" s="250"/>
      <c r="D391" s="250"/>
      <c r="E391" s="250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0"/>
      <c r="Q391" s="250"/>
      <c r="R391" s="250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</row>
    <row r="392" spans="1:31" s="43" customFormat="1" ht="10.5" customHeight="1">
      <c r="A392" s="249"/>
      <c r="B392" s="250"/>
      <c r="C392" s="250"/>
      <c r="D392" s="250"/>
      <c r="E392" s="250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0"/>
      <c r="Q392" s="250"/>
      <c r="R392" s="250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</row>
    <row r="393" spans="1:31" s="43" customFormat="1" ht="10.5" customHeight="1">
      <c r="A393" s="249"/>
      <c r="B393" s="250"/>
      <c r="C393" s="250"/>
      <c r="D393" s="250"/>
      <c r="E393" s="250"/>
      <c r="F393" s="250"/>
      <c r="G393" s="250"/>
      <c r="H393" s="250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</row>
    <row r="394" spans="1:31" s="43" customFormat="1" ht="10.5" customHeight="1">
      <c r="A394" s="249"/>
      <c r="B394" s="250"/>
      <c r="C394" s="250"/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</row>
    <row r="395" spans="1:31" s="43" customFormat="1" ht="10.5" customHeight="1">
      <c r="A395" s="249"/>
      <c r="B395" s="250"/>
      <c r="C395" s="250"/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</row>
    <row r="396" spans="1:31" s="43" customFormat="1" ht="10.5" customHeight="1">
      <c r="A396" s="249"/>
      <c r="B396" s="250"/>
      <c r="C396" s="250"/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</row>
    <row r="397" spans="1:31" s="43" customFormat="1" ht="10.5" customHeight="1">
      <c r="A397" s="249"/>
      <c r="B397" s="250"/>
      <c r="C397" s="250"/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</row>
    <row r="398" spans="1:31" s="43" customFormat="1" ht="10.5" customHeight="1">
      <c r="A398" s="249"/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</row>
    <row r="399" spans="1:31" s="43" customFormat="1" ht="10.5" customHeight="1">
      <c r="A399" s="249"/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</row>
    <row r="400" spans="1:31" s="43" customFormat="1" ht="10.5" customHeight="1">
      <c r="A400" s="249"/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</row>
    <row r="401" spans="1:31" s="43" customFormat="1" ht="10.5" customHeight="1">
      <c r="A401" s="249"/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</row>
    <row r="402" spans="1:31" s="43" customFormat="1" ht="10.5" customHeight="1">
      <c r="A402" s="249"/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</row>
    <row r="403" spans="1:31" s="43" customFormat="1" ht="6.75" customHeight="1">
      <c r="A403" s="249"/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</row>
    <row r="404" spans="1:31" s="254" customFormat="1" ht="21.75" customHeight="1">
      <c r="A404" s="249"/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S404" s="43"/>
      <c r="T404" s="44"/>
      <c r="U404" s="44"/>
    </row>
    <row r="405" spans="1:31" s="254" customFormat="1" ht="24" customHeight="1">
      <c r="A405" s="249"/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S405" s="43"/>
      <c r="T405" s="44"/>
      <c r="U405" s="44"/>
    </row>
    <row r="406" spans="1:31" s="254" customFormat="1" ht="5.25" customHeight="1">
      <c r="A406" s="249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S406" s="43"/>
      <c r="T406" s="44"/>
      <c r="U406" s="44"/>
    </row>
    <row r="407" spans="1:31" s="255" customFormat="1" ht="23.25" customHeight="1">
      <c r="A407" s="249"/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S407" s="43"/>
      <c r="T407" s="44"/>
      <c r="U407" s="44"/>
    </row>
    <row r="408" spans="1:31" ht="5.0999999999999996" customHeight="1">
      <c r="A408" s="249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</row>
    <row r="409" spans="1:31" ht="33.75" customHeight="1">
      <c r="A409" s="969" t="s">
        <v>152</v>
      </c>
      <c r="B409" s="970"/>
      <c r="C409" s="970"/>
      <c r="D409" s="970"/>
      <c r="E409" s="970"/>
      <c r="F409" s="970"/>
      <c r="G409" s="970"/>
      <c r="H409" s="970"/>
      <c r="I409" s="970"/>
      <c r="J409" s="970"/>
      <c r="K409" s="970"/>
      <c r="L409" s="970"/>
      <c r="M409" s="970"/>
      <c r="N409" s="970"/>
      <c r="O409" s="970"/>
      <c r="P409" s="970"/>
      <c r="Q409" s="970"/>
      <c r="R409" s="970"/>
      <c r="S409" s="970"/>
      <c r="T409" s="970"/>
      <c r="U409" s="971"/>
    </row>
    <row r="410" spans="1:31" ht="24" customHeight="1">
      <c r="A410" s="963" t="s">
        <v>151</v>
      </c>
      <c r="B410" s="964"/>
      <c r="C410" s="964"/>
      <c r="D410" s="964"/>
      <c r="E410" s="964"/>
      <c r="F410" s="964"/>
      <c r="G410" s="964"/>
      <c r="H410" s="964"/>
      <c r="I410" s="964"/>
      <c r="J410" s="964"/>
      <c r="K410" s="964"/>
      <c r="L410" s="964"/>
      <c r="M410" s="964"/>
      <c r="N410" s="964"/>
      <c r="O410" s="964"/>
      <c r="P410" s="964"/>
      <c r="Q410" s="964"/>
      <c r="R410" s="964"/>
      <c r="S410" s="964"/>
      <c r="T410" s="964"/>
      <c r="U410" s="965"/>
    </row>
    <row r="411" spans="1:31" ht="7.5" customHeight="1">
      <c r="A411" s="256"/>
      <c r="B411" s="256"/>
      <c r="C411" s="290"/>
      <c r="D411" s="256"/>
      <c r="E411" s="256"/>
      <c r="F411" s="256"/>
      <c r="G411" s="256"/>
      <c r="H411" s="256"/>
      <c r="I411" s="256"/>
      <c r="J411" s="256"/>
      <c r="K411" s="256"/>
      <c r="L411" s="256"/>
      <c r="M411" s="324"/>
      <c r="N411" s="324"/>
      <c r="O411" s="256"/>
      <c r="P411" s="324"/>
      <c r="Q411" s="324"/>
      <c r="R411" s="256"/>
      <c r="S411" s="342"/>
      <c r="T411" s="254"/>
      <c r="U411" s="254"/>
    </row>
    <row r="412" spans="1:31" ht="19.5" customHeight="1" thickBot="1">
      <c r="A412" s="941" t="s">
        <v>334</v>
      </c>
      <c r="B412" s="942"/>
      <c r="C412" s="942"/>
      <c r="D412" s="942"/>
      <c r="E412" s="942"/>
      <c r="F412" s="942"/>
      <c r="G412" s="942"/>
      <c r="H412" s="942"/>
      <c r="I412" s="942"/>
      <c r="J412" s="942"/>
      <c r="K412" s="942"/>
      <c r="L412" s="942"/>
      <c r="M412" s="942"/>
      <c r="N412" s="942"/>
      <c r="O412" s="942"/>
      <c r="P412" s="942"/>
      <c r="Q412" s="942"/>
      <c r="R412" s="942"/>
      <c r="S412" s="942"/>
      <c r="T412" s="942"/>
      <c r="U412" s="943"/>
    </row>
    <row r="413" spans="1:31" s="251" customFormat="1" ht="34.5" customHeight="1">
      <c r="A413" s="966" t="s">
        <v>163</v>
      </c>
      <c r="B413" s="937" t="s">
        <v>49</v>
      </c>
      <c r="C413" s="938"/>
      <c r="D413" s="933" t="s">
        <v>174</v>
      </c>
      <c r="E413" s="972" t="s">
        <v>184</v>
      </c>
      <c r="F413" s="939" t="s">
        <v>176</v>
      </c>
      <c r="G413" s="939" t="s">
        <v>177</v>
      </c>
      <c r="H413" s="939" t="s">
        <v>178</v>
      </c>
      <c r="I413" s="939" t="s">
        <v>197</v>
      </c>
      <c r="J413" s="957" t="s">
        <v>161</v>
      </c>
      <c r="K413" s="958"/>
      <c r="L413" s="944"/>
      <c r="M413" s="931" t="s">
        <v>183</v>
      </c>
      <c r="N413" s="931"/>
      <c r="O413" s="960" t="s">
        <v>155</v>
      </c>
      <c r="P413" s="952" t="s">
        <v>175</v>
      </c>
      <c r="Q413" s="953"/>
      <c r="R413" s="954" t="s">
        <v>182</v>
      </c>
      <c r="S413" s="947" t="s">
        <v>164</v>
      </c>
      <c r="T413" s="948"/>
      <c r="U413" s="950" t="s">
        <v>315</v>
      </c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</row>
    <row r="414" spans="1:31" s="251" customFormat="1" ht="24.75" customHeight="1">
      <c r="A414" s="967"/>
      <c r="B414" s="866" t="s">
        <v>172</v>
      </c>
      <c r="C414" s="867" t="s">
        <v>154</v>
      </c>
      <c r="D414" s="959"/>
      <c r="E414" s="973"/>
      <c r="F414" s="956"/>
      <c r="G414" s="956"/>
      <c r="H414" s="956"/>
      <c r="I414" s="956"/>
      <c r="J414" s="868" t="s">
        <v>179</v>
      </c>
      <c r="K414" s="868" t="s">
        <v>180</v>
      </c>
      <c r="L414" s="868" t="s">
        <v>181</v>
      </c>
      <c r="M414" s="869" t="s">
        <v>172</v>
      </c>
      <c r="N414" s="870" t="s">
        <v>154</v>
      </c>
      <c r="O414" s="961"/>
      <c r="P414" s="871" t="s">
        <v>172</v>
      </c>
      <c r="Q414" s="872" t="s">
        <v>154</v>
      </c>
      <c r="R414" s="955"/>
      <c r="S414" s="873" t="s">
        <v>173</v>
      </c>
      <c r="T414" s="874" t="s">
        <v>154</v>
      </c>
      <c r="U414" s="951"/>
      <c r="V414" s="252"/>
      <c r="W414" s="252"/>
      <c r="X414" s="252"/>
      <c r="Y414" s="252"/>
      <c r="Z414" s="252"/>
      <c r="AA414" s="252"/>
      <c r="AB414" s="252"/>
      <c r="AC414" s="252"/>
      <c r="AD414" s="252"/>
      <c r="AE414" s="252"/>
    </row>
    <row r="415" spans="1:31" s="251" customFormat="1" ht="24" customHeight="1">
      <c r="A415" s="968"/>
      <c r="B415" s="875" t="s">
        <v>82</v>
      </c>
      <c r="C415" s="875" t="s">
        <v>165</v>
      </c>
      <c r="D415" s="875" t="s">
        <v>166</v>
      </c>
      <c r="E415" s="876" t="s">
        <v>87</v>
      </c>
      <c r="F415" s="876" t="s">
        <v>79</v>
      </c>
      <c r="G415" s="876" t="s">
        <v>80</v>
      </c>
      <c r="H415" s="876" t="s">
        <v>153</v>
      </c>
      <c r="I415" s="876" t="s">
        <v>160</v>
      </c>
      <c r="J415" s="876" t="s">
        <v>162</v>
      </c>
      <c r="K415" s="876" t="s">
        <v>83</v>
      </c>
      <c r="L415" s="876" t="s">
        <v>186</v>
      </c>
      <c r="M415" s="877" t="s">
        <v>187</v>
      </c>
      <c r="N415" s="878" t="s">
        <v>81</v>
      </c>
      <c r="O415" s="877" t="s">
        <v>188</v>
      </c>
      <c r="P415" s="879" t="s">
        <v>85</v>
      </c>
      <c r="Q415" s="879" t="s">
        <v>189</v>
      </c>
      <c r="R415" s="880" t="s">
        <v>190</v>
      </c>
      <c r="S415" s="881" t="s">
        <v>191</v>
      </c>
      <c r="T415" s="881" t="s">
        <v>192</v>
      </c>
      <c r="U415" s="881" t="s">
        <v>193</v>
      </c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</row>
    <row r="416" spans="1:31" s="251" customFormat="1" ht="18" customHeight="1">
      <c r="A416" s="849" t="s">
        <v>167</v>
      </c>
      <c r="B416" s="850">
        <f>SUM(B417:B436)</f>
        <v>9022</v>
      </c>
      <c r="C416" s="851">
        <f t="shared" ref="C416:U416" si="28">SUM(C417:C436)</f>
        <v>15882</v>
      </c>
      <c r="D416" s="852">
        <f t="shared" si="28"/>
        <v>24904</v>
      </c>
      <c r="E416" s="829">
        <f t="shared" si="28"/>
        <v>474</v>
      </c>
      <c r="F416" s="830">
        <f t="shared" si="28"/>
        <v>801</v>
      </c>
      <c r="G416" s="830">
        <f t="shared" si="28"/>
        <v>136</v>
      </c>
      <c r="H416" s="830">
        <f t="shared" si="28"/>
        <v>0</v>
      </c>
      <c r="I416" s="830">
        <f t="shared" si="28"/>
        <v>227</v>
      </c>
      <c r="J416" s="830">
        <f t="shared" si="28"/>
        <v>5</v>
      </c>
      <c r="K416" s="830">
        <f t="shared" si="28"/>
        <v>1</v>
      </c>
      <c r="L416" s="830">
        <f t="shared" si="28"/>
        <v>0</v>
      </c>
      <c r="M416" s="833">
        <f t="shared" si="28"/>
        <v>1644</v>
      </c>
      <c r="N416" s="830">
        <f t="shared" si="28"/>
        <v>79</v>
      </c>
      <c r="O416" s="855">
        <f t="shared" si="28"/>
        <v>1723</v>
      </c>
      <c r="P416" s="372">
        <f t="shared" si="28"/>
        <v>19</v>
      </c>
      <c r="Q416" s="356">
        <f t="shared" si="28"/>
        <v>290</v>
      </c>
      <c r="R416" s="785">
        <f t="shared" si="28"/>
        <v>309</v>
      </c>
      <c r="S416" s="862">
        <f t="shared" si="28"/>
        <v>7359</v>
      </c>
      <c r="T416" s="863">
        <f t="shared" si="28"/>
        <v>15513</v>
      </c>
      <c r="U416" s="788">
        <f t="shared" si="28"/>
        <v>22872</v>
      </c>
      <c r="V416" s="252"/>
      <c r="W416" s="252"/>
      <c r="X416" s="252"/>
      <c r="Y416" s="252"/>
      <c r="Z416" s="252"/>
      <c r="AA416" s="252"/>
      <c r="AB416" s="252"/>
      <c r="AC416" s="252"/>
      <c r="AD416" s="252"/>
      <c r="AE416" s="252"/>
    </row>
    <row r="417" spans="1:81" s="251" customFormat="1" ht="18" customHeight="1">
      <c r="A417" s="783" t="s">
        <v>227</v>
      </c>
      <c r="B417" s="825">
        <v>591</v>
      </c>
      <c r="C417" s="823">
        <v>870</v>
      </c>
      <c r="D417" s="824">
        <f t="shared" ref="D417:D436" si="29">SUM(B417:C417)</f>
        <v>1461</v>
      </c>
      <c r="E417" s="831">
        <v>45</v>
      </c>
      <c r="F417" s="831">
        <v>24</v>
      </c>
      <c r="G417" s="831">
        <v>2</v>
      </c>
      <c r="H417" s="831">
        <v>0</v>
      </c>
      <c r="I417" s="831">
        <v>7</v>
      </c>
      <c r="J417" s="831">
        <v>0</v>
      </c>
      <c r="K417" s="831">
        <v>1</v>
      </c>
      <c r="L417" s="831">
        <v>0</v>
      </c>
      <c r="M417" s="834">
        <f>SUM(E417:L417)</f>
        <v>79</v>
      </c>
      <c r="N417" s="831">
        <v>7</v>
      </c>
      <c r="O417" s="837">
        <f t="shared" ref="O417:O436" si="30">SUM(M417:N417)</f>
        <v>86</v>
      </c>
      <c r="P417" s="373">
        <v>0</v>
      </c>
      <c r="Q417" s="373">
        <v>0</v>
      </c>
      <c r="R417" s="840">
        <f>SUM(P417:Q417)</f>
        <v>0</v>
      </c>
      <c r="S417" s="864">
        <f t="shared" ref="S417:S435" si="31">+B417-M417-P417</f>
        <v>512</v>
      </c>
      <c r="T417" s="843">
        <f>+C417-N417-Q417</f>
        <v>863</v>
      </c>
      <c r="U417" s="844">
        <f t="shared" ref="U417:U436" si="32">+S417+T417</f>
        <v>1375</v>
      </c>
      <c r="V417" s="252"/>
      <c r="W417" s="252"/>
      <c r="X417" s="252"/>
      <c r="Y417" s="252"/>
      <c r="Z417" s="252"/>
      <c r="AA417" s="252"/>
      <c r="AB417" s="252"/>
      <c r="AC417" s="252"/>
      <c r="AD417" s="252"/>
      <c r="AE417" s="252"/>
    </row>
    <row r="418" spans="1:81" s="251" customFormat="1" ht="18" customHeight="1">
      <c r="A418" s="783" t="s">
        <v>228</v>
      </c>
      <c r="B418" s="825">
        <v>505</v>
      </c>
      <c r="C418" s="823">
        <v>1237</v>
      </c>
      <c r="D418" s="824">
        <f t="shared" si="29"/>
        <v>1742</v>
      </c>
      <c r="E418" s="831">
        <v>21</v>
      </c>
      <c r="F418" s="831">
        <v>18</v>
      </c>
      <c r="G418" s="831">
        <v>17</v>
      </c>
      <c r="H418" s="831">
        <v>0</v>
      </c>
      <c r="I418" s="831">
        <v>7</v>
      </c>
      <c r="J418" s="831">
        <v>0</v>
      </c>
      <c r="K418" s="831">
        <v>0</v>
      </c>
      <c r="L418" s="831">
        <v>0</v>
      </c>
      <c r="M418" s="834">
        <f t="shared" ref="M418:M436" si="33">SUM(E418:L418)</f>
        <v>63</v>
      </c>
      <c r="N418" s="831">
        <v>2</v>
      </c>
      <c r="O418" s="837">
        <f t="shared" si="30"/>
        <v>65</v>
      </c>
      <c r="P418" s="373">
        <v>0</v>
      </c>
      <c r="Q418" s="373">
        <v>0</v>
      </c>
      <c r="R418" s="840">
        <f t="shared" ref="R418:R436" si="34">SUM(P418:Q418)</f>
        <v>0</v>
      </c>
      <c r="S418" s="864">
        <f t="shared" si="31"/>
        <v>442</v>
      </c>
      <c r="T418" s="843">
        <f t="shared" ref="T418:T436" si="35">+C418-N418-Q418</f>
        <v>1235</v>
      </c>
      <c r="U418" s="844">
        <f t="shared" si="32"/>
        <v>1677</v>
      </c>
      <c r="V418" s="252"/>
      <c r="W418" s="252"/>
      <c r="X418" s="252"/>
      <c r="Y418" s="252"/>
      <c r="Z418" s="252"/>
      <c r="AA418" s="252"/>
      <c r="AB418" s="252"/>
      <c r="AC418" s="252"/>
      <c r="AD418" s="252"/>
      <c r="AE418" s="252"/>
    </row>
    <row r="419" spans="1:81" s="251" customFormat="1" ht="18" customHeight="1">
      <c r="A419" s="783" t="s">
        <v>229</v>
      </c>
      <c r="B419" s="825">
        <v>670</v>
      </c>
      <c r="C419" s="823">
        <v>593</v>
      </c>
      <c r="D419" s="824">
        <f t="shared" si="29"/>
        <v>1263</v>
      </c>
      <c r="E419" s="831">
        <v>6</v>
      </c>
      <c r="F419" s="831">
        <v>194</v>
      </c>
      <c r="G419" s="831">
        <v>4</v>
      </c>
      <c r="H419" s="831">
        <v>0</v>
      </c>
      <c r="I419" s="831">
        <v>2</v>
      </c>
      <c r="J419" s="831">
        <v>0</v>
      </c>
      <c r="K419" s="831">
        <v>0</v>
      </c>
      <c r="L419" s="831">
        <v>0</v>
      </c>
      <c r="M419" s="834">
        <f t="shared" si="33"/>
        <v>206</v>
      </c>
      <c r="N419" s="831">
        <v>5</v>
      </c>
      <c r="O419" s="837">
        <f t="shared" si="30"/>
        <v>211</v>
      </c>
      <c r="P419" s="373">
        <v>3</v>
      </c>
      <c r="Q419" s="373">
        <v>42</v>
      </c>
      <c r="R419" s="840">
        <f t="shared" si="34"/>
        <v>45</v>
      </c>
      <c r="S419" s="864">
        <f t="shared" si="31"/>
        <v>461</v>
      </c>
      <c r="T419" s="843">
        <f t="shared" si="35"/>
        <v>546</v>
      </c>
      <c r="U419" s="844">
        <f t="shared" si="32"/>
        <v>1007</v>
      </c>
      <c r="V419" s="252"/>
      <c r="W419" s="252"/>
      <c r="X419" s="252"/>
      <c r="Y419" s="252"/>
      <c r="Z419" s="252"/>
      <c r="AA419" s="252"/>
      <c r="AB419" s="252"/>
      <c r="AC419" s="252"/>
      <c r="AD419" s="252"/>
      <c r="AE419" s="252"/>
    </row>
    <row r="420" spans="1:81" s="251" customFormat="1" ht="18" customHeight="1">
      <c r="A420" s="783" t="s">
        <v>211</v>
      </c>
      <c r="B420" s="825">
        <v>738</v>
      </c>
      <c r="C420" s="823">
        <v>1094</v>
      </c>
      <c r="D420" s="824">
        <f t="shared" si="29"/>
        <v>1832</v>
      </c>
      <c r="E420" s="831">
        <v>33</v>
      </c>
      <c r="F420" s="831">
        <v>60</v>
      </c>
      <c r="G420" s="831">
        <v>3</v>
      </c>
      <c r="H420" s="831">
        <v>0</v>
      </c>
      <c r="I420" s="831">
        <v>41</v>
      </c>
      <c r="J420" s="831">
        <v>2</v>
      </c>
      <c r="K420" s="831">
        <v>0</v>
      </c>
      <c r="L420" s="831">
        <v>0</v>
      </c>
      <c r="M420" s="834">
        <f t="shared" si="33"/>
        <v>139</v>
      </c>
      <c r="N420" s="831">
        <v>6</v>
      </c>
      <c r="O420" s="837">
        <f t="shared" si="30"/>
        <v>145</v>
      </c>
      <c r="P420" s="373">
        <v>0</v>
      </c>
      <c r="Q420" s="373">
        <v>67</v>
      </c>
      <c r="R420" s="840">
        <f t="shared" si="34"/>
        <v>67</v>
      </c>
      <c r="S420" s="864">
        <f t="shared" si="31"/>
        <v>599</v>
      </c>
      <c r="T420" s="843">
        <f t="shared" si="35"/>
        <v>1021</v>
      </c>
      <c r="U420" s="844">
        <f t="shared" si="32"/>
        <v>1620</v>
      </c>
      <c r="V420" s="252"/>
      <c r="W420" s="252"/>
      <c r="X420" s="252"/>
      <c r="Y420" s="252"/>
      <c r="Z420" s="252"/>
      <c r="AA420" s="252"/>
      <c r="AB420" s="252"/>
      <c r="AC420" s="252"/>
      <c r="AD420" s="252"/>
      <c r="AE420" s="252"/>
    </row>
    <row r="421" spans="1:81" s="251" customFormat="1" ht="18" customHeight="1">
      <c r="A421" s="783" t="s">
        <v>250</v>
      </c>
      <c r="B421" s="825">
        <v>1090</v>
      </c>
      <c r="C421" s="823">
        <v>969</v>
      </c>
      <c r="D421" s="824">
        <f t="shared" si="29"/>
        <v>2059</v>
      </c>
      <c r="E421" s="831">
        <v>35</v>
      </c>
      <c r="F421" s="831">
        <v>53</v>
      </c>
      <c r="G421" s="831">
        <v>11</v>
      </c>
      <c r="H421" s="831">
        <v>0</v>
      </c>
      <c r="I421" s="831">
        <v>31</v>
      </c>
      <c r="J421" s="831">
        <v>0</v>
      </c>
      <c r="K421" s="831">
        <v>0</v>
      </c>
      <c r="L421" s="831">
        <v>0</v>
      </c>
      <c r="M421" s="834">
        <f t="shared" si="33"/>
        <v>130</v>
      </c>
      <c r="N421" s="831">
        <v>1</v>
      </c>
      <c r="O421" s="837">
        <f t="shared" si="30"/>
        <v>131</v>
      </c>
      <c r="P421" s="373">
        <v>2</v>
      </c>
      <c r="Q421" s="373">
        <v>0</v>
      </c>
      <c r="R421" s="840">
        <f t="shared" si="34"/>
        <v>2</v>
      </c>
      <c r="S421" s="864">
        <f t="shared" si="31"/>
        <v>958</v>
      </c>
      <c r="T421" s="843">
        <f t="shared" si="35"/>
        <v>968</v>
      </c>
      <c r="U421" s="844">
        <f t="shared" si="32"/>
        <v>1926</v>
      </c>
      <c r="V421" s="252"/>
      <c r="W421" s="252"/>
      <c r="X421" s="252"/>
      <c r="Y421" s="252"/>
      <c r="Z421" s="252"/>
      <c r="AA421" s="252"/>
      <c r="AB421" s="252"/>
      <c r="AC421" s="252"/>
      <c r="AD421" s="252"/>
      <c r="AE421" s="252"/>
    </row>
    <row r="422" spans="1:81" s="251" customFormat="1" ht="18" customHeight="1">
      <c r="A422" s="783" t="s">
        <v>212</v>
      </c>
      <c r="B422" s="825">
        <v>773</v>
      </c>
      <c r="C422" s="823">
        <v>655</v>
      </c>
      <c r="D422" s="824">
        <f t="shared" si="29"/>
        <v>1428</v>
      </c>
      <c r="E422" s="831">
        <v>20</v>
      </c>
      <c r="F422" s="831">
        <v>86</v>
      </c>
      <c r="G422" s="831">
        <v>6</v>
      </c>
      <c r="H422" s="831">
        <v>0</v>
      </c>
      <c r="I422" s="831">
        <v>9</v>
      </c>
      <c r="J422" s="831">
        <v>0</v>
      </c>
      <c r="K422" s="831">
        <v>0</v>
      </c>
      <c r="L422" s="831">
        <v>0</v>
      </c>
      <c r="M422" s="834">
        <f t="shared" si="33"/>
        <v>121</v>
      </c>
      <c r="N422" s="831">
        <v>0</v>
      </c>
      <c r="O422" s="837">
        <f t="shared" si="30"/>
        <v>121</v>
      </c>
      <c r="P422" s="373">
        <v>0</v>
      </c>
      <c r="Q422" s="373">
        <v>0</v>
      </c>
      <c r="R422" s="840">
        <f t="shared" si="34"/>
        <v>0</v>
      </c>
      <c r="S422" s="864">
        <f t="shared" si="31"/>
        <v>652</v>
      </c>
      <c r="T422" s="843">
        <f t="shared" si="35"/>
        <v>655</v>
      </c>
      <c r="U422" s="844">
        <f t="shared" si="32"/>
        <v>1307</v>
      </c>
      <c r="V422" s="252"/>
      <c r="W422" s="252"/>
      <c r="X422" s="252"/>
      <c r="Y422" s="252"/>
      <c r="Z422" s="252"/>
      <c r="AA422" s="252"/>
      <c r="AB422" s="252"/>
      <c r="AC422" s="252"/>
      <c r="AD422" s="252"/>
      <c r="AE422" s="252"/>
    </row>
    <row r="423" spans="1:81" s="251" customFormat="1" ht="18" customHeight="1">
      <c r="A423" s="783" t="s">
        <v>236</v>
      </c>
      <c r="B423" s="825">
        <v>276</v>
      </c>
      <c r="C423" s="823">
        <v>535</v>
      </c>
      <c r="D423" s="824">
        <f t="shared" si="29"/>
        <v>811</v>
      </c>
      <c r="E423" s="831">
        <v>74</v>
      </c>
      <c r="F423" s="831">
        <v>5</v>
      </c>
      <c r="G423" s="831">
        <v>3</v>
      </c>
      <c r="H423" s="831">
        <v>0</v>
      </c>
      <c r="I423" s="831">
        <v>1</v>
      </c>
      <c r="J423" s="831">
        <v>1</v>
      </c>
      <c r="K423" s="831">
        <v>0</v>
      </c>
      <c r="L423" s="831">
        <v>0</v>
      </c>
      <c r="M423" s="834">
        <f t="shared" si="33"/>
        <v>84</v>
      </c>
      <c r="N423" s="831">
        <v>3</v>
      </c>
      <c r="O423" s="837">
        <f t="shared" si="30"/>
        <v>87</v>
      </c>
      <c r="P423" s="373">
        <v>1</v>
      </c>
      <c r="Q423" s="373">
        <v>2</v>
      </c>
      <c r="R423" s="840">
        <f t="shared" si="34"/>
        <v>3</v>
      </c>
      <c r="S423" s="864">
        <f t="shared" si="31"/>
        <v>191</v>
      </c>
      <c r="T423" s="843">
        <f t="shared" si="35"/>
        <v>530</v>
      </c>
      <c r="U423" s="844">
        <f t="shared" si="32"/>
        <v>721</v>
      </c>
      <c r="V423" s="252"/>
      <c r="W423" s="252"/>
      <c r="X423" s="252"/>
      <c r="Y423" s="252"/>
      <c r="Z423" s="252"/>
      <c r="AA423" s="252"/>
      <c r="AB423" s="252"/>
      <c r="AC423" s="252"/>
      <c r="AD423" s="252"/>
      <c r="AE423" s="252"/>
    </row>
    <row r="424" spans="1:81" s="251" customFormat="1" ht="18" customHeight="1">
      <c r="A424" s="783" t="s">
        <v>246</v>
      </c>
      <c r="B424" s="825">
        <v>520</v>
      </c>
      <c r="C424" s="823">
        <v>701</v>
      </c>
      <c r="D424" s="824">
        <f t="shared" si="29"/>
        <v>1221</v>
      </c>
      <c r="E424" s="831">
        <v>31</v>
      </c>
      <c r="F424" s="831">
        <v>52</v>
      </c>
      <c r="G424" s="831">
        <v>9</v>
      </c>
      <c r="H424" s="831">
        <v>0</v>
      </c>
      <c r="I424" s="831">
        <v>20</v>
      </c>
      <c r="J424" s="831">
        <v>0</v>
      </c>
      <c r="K424" s="831">
        <v>0</v>
      </c>
      <c r="L424" s="831">
        <v>0</v>
      </c>
      <c r="M424" s="834">
        <f t="shared" si="33"/>
        <v>112</v>
      </c>
      <c r="N424" s="831">
        <v>2</v>
      </c>
      <c r="O424" s="837">
        <f t="shared" si="30"/>
        <v>114</v>
      </c>
      <c r="P424" s="373">
        <v>6</v>
      </c>
      <c r="Q424" s="351">
        <v>1</v>
      </c>
      <c r="R424" s="840">
        <f t="shared" si="34"/>
        <v>7</v>
      </c>
      <c r="S424" s="864">
        <f t="shared" si="31"/>
        <v>402</v>
      </c>
      <c r="T424" s="843">
        <f t="shared" si="35"/>
        <v>698</v>
      </c>
      <c r="U424" s="844">
        <f t="shared" si="32"/>
        <v>1100</v>
      </c>
      <c r="V424" s="252"/>
      <c r="W424" s="252"/>
      <c r="X424" s="252"/>
      <c r="Y424" s="252"/>
      <c r="Z424" s="252"/>
      <c r="AA424" s="252"/>
      <c r="AB424" s="252"/>
      <c r="AC424" s="252"/>
      <c r="AD424" s="252"/>
      <c r="AE424" s="252"/>
    </row>
    <row r="425" spans="1:81" s="251" customFormat="1" ht="13.5">
      <c r="A425" s="783" t="s">
        <v>269</v>
      </c>
      <c r="B425" s="825">
        <v>340</v>
      </c>
      <c r="C425" s="823">
        <v>1074</v>
      </c>
      <c r="D425" s="824">
        <f t="shared" si="29"/>
        <v>1414</v>
      </c>
      <c r="E425" s="831">
        <v>12</v>
      </c>
      <c r="F425" s="831">
        <v>42</v>
      </c>
      <c r="G425" s="831">
        <v>11</v>
      </c>
      <c r="H425" s="831">
        <v>0</v>
      </c>
      <c r="I425" s="831">
        <v>18</v>
      </c>
      <c r="J425" s="831">
        <v>0</v>
      </c>
      <c r="K425" s="831">
        <v>0</v>
      </c>
      <c r="L425" s="831">
        <v>0</v>
      </c>
      <c r="M425" s="834">
        <f t="shared" si="33"/>
        <v>83</v>
      </c>
      <c r="N425" s="831">
        <v>2</v>
      </c>
      <c r="O425" s="837">
        <f t="shared" si="30"/>
        <v>85</v>
      </c>
      <c r="P425" s="373">
        <v>1</v>
      </c>
      <c r="Q425" s="351">
        <v>0</v>
      </c>
      <c r="R425" s="840">
        <f t="shared" si="34"/>
        <v>1</v>
      </c>
      <c r="S425" s="864">
        <f t="shared" si="31"/>
        <v>256</v>
      </c>
      <c r="T425" s="843">
        <f t="shared" si="35"/>
        <v>1072</v>
      </c>
      <c r="U425" s="844">
        <f t="shared" si="32"/>
        <v>1328</v>
      </c>
      <c r="V425" s="252"/>
      <c r="W425" s="252"/>
      <c r="X425" s="252"/>
      <c r="Y425" s="252"/>
      <c r="Z425" s="252"/>
      <c r="AA425" s="252"/>
      <c r="AB425" s="252"/>
      <c r="AC425" s="252"/>
      <c r="AD425" s="252"/>
      <c r="AE425" s="252"/>
    </row>
    <row r="426" spans="1:81" s="251" customFormat="1" ht="18" customHeight="1">
      <c r="A426" s="783" t="s">
        <v>210</v>
      </c>
      <c r="B426" s="825">
        <v>512</v>
      </c>
      <c r="C426" s="823">
        <v>788</v>
      </c>
      <c r="D426" s="824">
        <f t="shared" si="29"/>
        <v>1300</v>
      </c>
      <c r="E426" s="831">
        <v>45</v>
      </c>
      <c r="F426" s="831">
        <v>23</v>
      </c>
      <c r="G426" s="831">
        <v>14</v>
      </c>
      <c r="H426" s="831">
        <v>0</v>
      </c>
      <c r="I426" s="831">
        <v>22</v>
      </c>
      <c r="J426" s="831">
        <v>1</v>
      </c>
      <c r="K426" s="831">
        <v>0</v>
      </c>
      <c r="L426" s="831">
        <v>0</v>
      </c>
      <c r="M426" s="834">
        <f>SUM(E426:L426)</f>
        <v>105</v>
      </c>
      <c r="N426" s="831">
        <v>8</v>
      </c>
      <c r="O426" s="837">
        <f t="shared" si="30"/>
        <v>113</v>
      </c>
      <c r="P426" s="373">
        <v>0</v>
      </c>
      <c r="Q426" s="351">
        <v>1</v>
      </c>
      <c r="R426" s="840">
        <f>SUM(P426:Q426)</f>
        <v>1</v>
      </c>
      <c r="S426" s="864">
        <f t="shared" si="31"/>
        <v>407</v>
      </c>
      <c r="T426" s="843">
        <f t="shared" si="35"/>
        <v>779</v>
      </c>
      <c r="U426" s="844">
        <f t="shared" si="32"/>
        <v>1186</v>
      </c>
      <c r="V426" s="252"/>
      <c r="W426" s="252"/>
      <c r="X426" s="252"/>
      <c r="Y426" s="252"/>
      <c r="Z426" s="252"/>
      <c r="AA426" s="252"/>
      <c r="AB426" s="252"/>
      <c r="AC426" s="252"/>
      <c r="AD426" s="252"/>
      <c r="AE426" s="252"/>
    </row>
    <row r="427" spans="1:81" s="251" customFormat="1" ht="18" customHeight="1">
      <c r="A427" s="783" t="s">
        <v>235</v>
      </c>
      <c r="B427" s="825">
        <v>433</v>
      </c>
      <c r="C427" s="823">
        <v>1145</v>
      </c>
      <c r="D427" s="824">
        <f t="shared" si="29"/>
        <v>1578</v>
      </c>
      <c r="E427" s="858">
        <v>19</v>
      </c>
      <c r="F427" s="831">
        <v>37</v>
      </c>
      <c r="G427" s="831">
        <v>9</v>
      </c>
      <c r="H427" s="831">
        <v>0</v>
      </c>
      <c r="I427" s="831">
        <v>0</v>
      </c>
      <c r="J427" s="831">
        <v>0</v>
      </c>
      <c r="K427" s="831">
        <v>0</v>
      </c>
      <c r="L427" s="831">
        <v>0</v>
      </c>
      <c r="M427" s="834">
        <f t="shared" si="33"/>
        <v>65</v>
      </c>
      <c r="N427" s="831">
        <v>0</v>
      </c>
      <c r="O427" s="837">
        <f t="shared" si="30"/>
        <v>65</v>
      </c>
      <c r="P427" s="373">
        <v>4</v>
      </c>
      <c r="Q427" s="351">
        <v>104</v>
      </c>
      <c r="R427" s="840">
        <f t="shared" si="34"/>
        <v>108</v>
      </c>
      <c r="S427" s="864">
        <f t="shared" si="31"/>
        <v>364</v>
      </c>
      <c r="T427" s="843">
        <f t="shared" si="35"/>
        <v>1041</v>
      </c>
      <c r="U427" s="844">
        <f t="shared" si="32"/>
        <v>1405</v>
      </c>
      <c r="V427" s="252"/>
      <c r="W427" s="252"/>
      <c r="X427" s="252"/>
      <c r="Y427" s="252"/>
      <c r="Z427" s="252"/>
      <c r="AA427" s="252"/>
      <c r="AB427" s="252"/>
      <c r="AC427" s="252"/>
      <c r="AD427" s="252"/>
      <c r="AE427" s="252"/>
    </row>
    <row r="428" spans="1:81" s="251" customFormat="1" ht="18" customHeight="1">
      <c r="A428" s="783" t="s">
        <v>290</v>
      </c>
      <c r="B428" s="825">
        <v>344</v>
      </c>
      <c r="C428" s="823">
        <v>1014</v>
      </c>
      <c r="D428" s="824">
        <f t="shared" si="29"/>
        <v>1358</v>
      </c>
      <c r="E428" s="858">
        <v>9</v>
      </c>
      <c r="F428" s="831">
        <v>34</v>
      </c>
      <c r="G428" s="831">
        <v>20</v>
      </c>
      <c r="H428" s="831">
        <v>0</v>
      </c>
      <c r="I428" s="831">
        <v>4</v>
      </c>
      <c r="J428" s="831">
        <v>0</v>
      </c>
      <c r="K428" s="831">
        <v>0</v>
      </c>
      <c r="L428" s="831">
        <v>0</v>
      </c>
      <c r="M428" s="834">
        <f t="shared" si="33"/>
        <v>67</v>
      </c>
      <c r="N428" s="831">
        <v>0</v>
      </c>
      <c r="O428" s="837">
        <f t="shared" si="30"/>
        <v>67</v>
      </c>
      <c r="P428" s="373">
        <v>1</v>
      </c>
      <c r="Q428" s="351">
        <v>2</v>
      </c>
      <c r="R428" s="840">
        <f t="shared" si="34"/>
        <v>3</v>
      </c>
      <c r="S428" s="864">
        <f t="shared" si="31"/>
        <v>276</v>
      </c>
      <c r="T428" s="843">
        <f t="shared" si="35"/>
        <v>1012</v>
      </c>
      <c r="U428" s="844">
        <f t="shared" si="32"/>
        <v>1288</v>
      </c>
    </row>
    <row r="429" spans="1:81" s="251" customFormat="1" ht="18" customHeight="1">
      <c r="A429" s="783" t="s">
        <v>291</v>
      </c>
      <c r="B429" s="825">
        <v>178</v>
      </c>
      <c r="C429" s="823">
        <v>748</v>
      </c>
      <c r="D429" s="824">
        <f t="shared" si="29"/>
        <v>926</v>
      </c>
      <c r="E429" s="858">
        <v>13</v>
      </c>
      <c r="F429" s="831">
        <v>18</v>
      </c>
      <c r="G429" s="831">
        <v>2</v>
      </c>
      <c r="H429" s="831">
        <v>0</v>
      </c>
      <c r="I429" s="831">
        <v>6</v>
      </c>
      <c r="J429" s="831">
        <v>0</v>
      </c>
      <c r="K429" s="831">
        <v>0</v>
      </c>
      <c r="L429" s="831">
        <v>0</v>
      </c>
      <c r="M429" s="834">
        <f t="shared" si="33"/>
        <v>39</v>
      </c>
      <c r="N429" s="831">
        <v>1</v>
      </c>
      <c r="O429" s="837">
        <f t="shared" si="30"/>
        <v>40</v>
      </c>
      <c r="P429" s="373">
        <v>0</v>
      </c>
      <c r="Q429" s="351">
        <v>0</v>
      </c>
      <c r="R429" s="840">
        <f t="shared" si="34"/>
        <v>0</v>
      </c>
      <c r="S429" s="864">
        <f t="shared" si="31"/>
        <v>139</v>
      </c>
      <c r="T429" s="843">
        <f t="shared" si="35"/>
        <v>747</v>
      </c>
      <c r="U429" s="844">
        <f t="shared" si="32"/>
        <v>886</v>
      </c>
    </row>
    <row r="430" spans="1:81" s="288" customFormat="1" ht="18" customHeight="1">
      <c r="A430" s="783" t="s">
        <v>237</v>
      </c>
      <c r="B430" s="825">
        <v>606</v>
      </c>
      <c r="C430" s="823">
        <v>1187</v>
      </c>
      <c r="D430" s="824">
        <f t="shared" si="29"/>
        <v>1793</v>
      </c>
      <c r="E430" s="858">
        <v>21</v>
      </c>
      <c r="F430" s="831">
        <v>25</v>
      </c>
      <c r="G430" s="831">
        <v>5</v>
      </c>
      <c r="H430" s="831">
        <v>0</v>
      </c>
      <c r="I430" s="831">
        <v>12</v>
      </c>
      <c r="J430" s="831">
        <v>0</v>
      </c>
      <c r="K430" s="831">
        <v>0</v>
      </c>
      <c r="L430" s="831">
        <v>0</v>
      </c>
      <c r="M430" s="834">
        <f t="shared" si="33"/>
        <v>63</v>
      </c>
      <c r="N430" s="831">
        <v>8</v>
      </c>
      <c r="O430" s="837">
        <f t="shared" si="30"/>
        <v>71</v>
      </c>
      <c r="P430" s="373">
        <v>0</v>
      </c>
      <c r="Q430" s="351">
        <v>0</v>
      </c>
      <c r="R430" s="840">
        <f t="shared" si="34"/>
        <v>0</v>
      </c>
      <c r="S430" s="864">
        <f t="shared" si="31"/>
        <v>543</v>
      </c>
      <c r="T430" s="843">
        <f t="shared" si="35"/>
        <v>1179</v>
      </c>
      <c r="U430" s="844">
        <f t="shared" si="32"/>
        <v>1722</v>
      </c>
      <c r="V430" s="251"/>
      <c r="W430" s="251"/>
      <c r="X430" s="251"/>
      <c r="Y430" s="251"/>
      <c r="Z430" s="251"/>
      <c r="AA430" s="251"/>
      <c r="AB430" s="251"/>
      <c r="AC430" s="251"/>
      <c r="AD430" s="251"/>
      <c r="AE430" s="251"/>
      <c r="AF430" s="251"/>
      <c r="AG430" s="251"/>
      <c r="AH430" s="251"/>
      <c r="AI430" s="251"/>
      <c r="AJ430" s="251"/>
      <c r="AK430" s="251"/>
      <c r="AL430" s="251"/>
      <c r="AM430" s="251"/>
      <c r="AN430" s="251"/>
      <c r="AO430" s="251"/>
      <c r="AP430" s="251"/>
      <c r="AQ430" s="251"/>
      <c r="AR430" s="251"/>
      <c r="AS430" s="251"/>
      <c r="AT430" s="251"/>
      <c r="AU430" s="251"/>
      <c r="AV430" s="251"/>
      <c r="AW430" s="251"/>
      <c r="AX430" s="251"/>
      <c r="AY430" s="251"/>
      <c r="AZ430" s="251"/>
      <c r="BA430" s="251"/>
      <c r="BB430" s="251"/>
      <c r="BC430" s="251"/>
      <c r="BD430" s="251"/>
      <c r="BE430" s="251"/>
      <c r="BF430" s="251"/>
      <c r="BG430" s="251"/>
      <c r="BH430" s="251"/>
      <c r="BI430" s="251"/>
      <c r="BJ430" s="251"/>
      <c r="BK430" s="251"/>
      <c r="BL430" s="251"/>
      <c r="BM430" s="251"/>
      <c r="BN430" s="251"/>
      <c r="BO430" s="251"/>
      <c r="BP430" s="251"/>
      <c r="BQ430" s="251"/>
      <c r="BR430" s="251"/>
      <c r="BS430" s="251"/>
      <c r="BT430" s="251"/>
      <c r="BU430" s="251"/>
      <c r="BV430" s="251"/>
      <c r="BW430" s="251"/>
      <c r="BX430" s="251"/>
      <c r="BY430" s="251"/>
      <c r="BZ430" s="251"/>
      <c r="CA430" s="251"/>
      <c r="CB430" s="251"/>
      <c r="CC430" s="251"/>
    </row>
    <row r="431" spans="1:81" s="285" customFormat="1" ht="18" customHeight="1">
      <c r="A431" s="783" t="s">
        <v>257</v>
      </c>
      <c r="B431" s="853">
        <v>300</v>
      </c>
      <c r="C431" s="854">
        <v>940</v>
      </c>
      <c r="D431" s="824">
        <f t="shared" si="29"/>
        <v>1240</v>
      </c>
      <c r="E431" s="858">
        <v>21</v>
      </c>
      <c r="F431" s="831">
        <v>29</v>
      </c>
      <c r="G431" s="831">
        <v>1</v>
      </c>
      <c r="H431" s="831">
        <v>0</v>
      </c>
      <c r="I431" s="831">
        <v>8</v>
      </c>
      <c r="J431" s="831">
        <v>0</v>
      </c>
      <c r="K431" s="831">
        <v>0</v>
      </c>
      <c r="L431" s="831">
        <v>0</v>
      </c>
      <c r="M431" s="834">
        <f t="shared" si="33"/>
        <v>59</v>
      </c>
      <c r="N431" s="831">
        <v>25</v>
      </c>
      <c r="O431" s="837">
        <f t="shared" si="30"/>
        <v>84</v>
      </c>
      <c r="P431" s="373">
        <v>0</v>
      </c>
      <c r="Q431" s="351">
        <v>0</v>
      </c>
      <c r="R431" s="840">
        <f t="shared" si="34"/>
        <v>0</v>
      </c>
      <c r="S431" s="864">
        <f t="shared" si="31"/>
        <v>241</v>
      </c>
      <c r="T431" s="843">
        <f t="shared" si="35"/>
        <v>915</v>
      </c>
      <c r="U431" s="844">
        <f t="shared" si="32"/>
        <v>1156</v>
      </c>
      <c r="V431" s="251"/>
      <c r="W431" s="251"/>
      <c r="X431" s="251"/>
      <c r="Y431" s="251"/>
      <c r="Z431" s="251"/>
      <c r="AA431" s="251"/>
      <c r="AB431" s="251"/>
      <c r="AC431" s="251"/>
      <c r="AD431" s="251"/>
      <c r="AE431" s="251"/>
      <c r="AF431" s="251"/>
      <c r="AG431" s="251"/>
      <c r="AH431" s="251"/>
      <c r="AI431" s="251"/>
      <c r="AJ431" s="251"/>
      <c r="AK431" s="251"/>
      <c r="AL431" s="251"/>
      <c r="AM431" s="251"/>
      <c r="AN431" s="251"/>
      <c r="AO431" s="251"/>
      <c r="AP431" s="251"/>
      <c r="AQ431" s="251"/>
      <c r="AR431" s="251"/>
      <c r="AS431" s="251"/>
      <c r="AT431" s="251"/>
      <c r="AU431" s="251"/>
      <c r="AV431" s="251"/>
      <c r="AW431" s="251"/>
      <c r="AX431" s="251"/>
      <c r="AY431" s="251"/>
      <c r="AZ431" s="251"/>
      <c r="BA431" s="251"/>
      <c r="BB431" s="251"/>
      <c r="BC431" s="251"/>
      <c r="BD431" s="251"/>
      <c r="BE431" s="251"/>
      <c r="BF431" s="251"/>
      <c r="BG431" s="251"/>
      <c r="BH431" s="251"/>
      <c r="BI431" s="251"/>
      <c r="BJ431" s="251"/>
      <c r="BK431" s="251"/>
      <c r="BL431" s="251"/>
      <c r="BM431" s="251"/>
      <c r="BN431" s="251"/>
      <c r="BO431" s="251"/>
      <c r="BP431" s="251"/>
      <c r="BQ431" s="251"/>
      <c r="BR431" s="251"/>
      <c r="BS431" s="251"/>
      <c r="BT431" s="251"/>
      <c r="BU431" s="251"/>
      <c r="BV431" s="251"/>
      <c r="BW431" s="251"/>
      <c r="BX431" s="251"/>
      <c r="BY431" s="251"/>
      <c r="BZ431" s="251"/>
      <c r="CA431" s="251"/>
      <c r="CB431" s="251"/>
      <c r="CC431" s="251"/>
    </row>
    <row r="432" spans="1:81" s="43" customFormat="1" ht="19.5" customHeight="1">
      <c r="A432" s="783" t="s">
        <v>238</v>
      </c>
      <c r="B432" s="853">
        <v>501</v>
      </c>
      <c r="C432" s="854">
        <v>1085</v>
      </c>
      <c r="D432" s="824">
        <f t="shared" si="29"/>
        <v>1586</v>
      </c>
      <c r="E432" s="858">
        <v>13</v>
      </c>
      <c r="F432" s="831">
        <v>53</v>
      </c>
      <c r="G432" s="831">
        <v>7</v>
      </c>
      <c r="H432" s="831">
        <v>0</v>
      </c>
      <c r="I432" s="831">
        <v>25</v>
      </c>
      <c r="J432" s="831">
        <v>0</v>
      </c>
      <c r="K432" s="831">
        <v>0</v>
      </c>
      <c r="L432" s="831">
        <v>0</v>
      </c>
      <c r="M432" s="834">
        <f t="shared" si="33"/>
        <v>98</v>
      </c>
      <c r="N432" s="831">
        <v>0</v>
      </c>
      <c r="O432" s="837">
        <f t="shared" si="30"/>
        <v>98</v>
      </c>
      <c r="P432" s="373">
        <v>1</v>
      </c>
      <c r="Q432" s="351">
        <v>2</v>
      </c>
      <c r="R432" s="840">
        <f t="shared" si="34"/>
        <v>3</v>
      </c>
      <c r="S432" s="864">
        <f t="shared" si="31"/>
        <v>402</v>
      </c>
      <c r="T432" s="843">
        <f t="shared" si="35"/>
        <v>1083</v>
      </c>
      <c r="U432" s="844">
        <f t="shared" si="32"/>
        <v>1485</v>
      </c>
    </row>
    <row r="433" spans="1:31" s="62" customFormat="1" ht="15.75" customHeight="1">
      <c r="A433" s="783" t="s">
        <v>274</v>
      </c>
      <c r="B433" s="825">
        <v>155</v>
      </c>
      <c r="C433" s="823">
        <v>342</v>
      </c>
      <c r="D433" s="824">
        <f t="shared" si="29"/>
        <v>497</v>
      </c>
      <c r="E433" s="859">
        <v>24</v>
      </c>
      <c r="F433" s="860">
        <v>15</v>
      </c>
      <c r="G433" s="860">
        <v>5</v>
      </c>
      <c r="H433" s="860">
        <v>0</v>
      </c>
      <c r="I433" s="860">
        <v>9</v>
      </c>
      <c r="J433" s="860">
        <v>1</v>
      </c>
      <c r="K433" s="860">
        <v>0</v>
      </c>
      <c r="L433" s="860">
        <v>0</v>
      </c>
      <c r="M433" s="856">
        <f t="shared" si="33"/>
        <v>54</v>
      </c>
      <c r="N433" s="860">
        <v>6</v>
      </c>
      <c r="O433" s="857">
        <f t="shared" si="30"/>
        <v>60</v>
      </c>
      <c r="P433" s="373">
        <v>0</v>
      </c>
      <c r="Q433" s="373">
        <v>10</v>
      </c>
      <c r="R433" s="840">
        <f t="shared" si="34"/>
        <v>10</v>
      </c>
      <c r="S433" s="864">
        <f t="shared" si="31"/>
        <v>101</v>
      </c>
      <c r="T433" s="843">
        <f t="shared" si="35"/>
        <v>326</v>
      </c>
      <c r="U433" s="844">
        <f t="shared" si="32"/>
        <v>427</v>
      </c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</row>
    <row r="434" spans="1:31" ht="13.5">
      <c r="A434" s="783" t="s">
        <v>251</v>
      </c>
      <c r="B434" s="825">
        <v>202</v>
      </c>
      <c r="C434" s="823">
        <v>451</v>
      </c>
      <c r="D434" s="824">
        <f t="shared" si="29"/>
        <v>653</v>
      </c>
      <c r="E434" s="859">
        <v>11</v>
      </c>
      <c r="F434" s="860">
        <v>13</v>
      </c>
      <c r="G434" s="860">
        <v>4</v>
      </c>
      <c r="H434" s="860">
        <v>0</v>
      </c>
      <c r="I434" s="860">
        <v>4</v>
      </c>
      <c r="J434" s="860">
        <v>0</v>
      </c>
      <c r="K434" s="860">
        <v>0</v>
      </c>
      <c r="L434" s="860">
        <v>0</v>
      </c>
      <c r="M434" s="856">
        <f t="shared" si="33"/>
        <v>32</v>
      </c>
      <c r="N434" s="860">
        <v>0</v>
      </c>
      <c r="O434" s="857">
        <f t="shared" si="30"/>
        <v>32</v>
      </c>
      <c r="P434" s="373">
        <v>0</v>
      </c>
      <c r="Q434" s="373">
        <v>0</v>
      </c>
      <c r="R434" s="840">
        <f t="shared" si="34"/>
        <v>0</v>
      </c>
      <c r="S434" s="864">
        <f t="shared" si="31"/>
        <v>170</v>
      </c>
      <c r="T434" s="843">
        <f t="shared" si="35"/>
        <v>451</v>
      </c>
      <c r="U434" s="844">
        <f t="shared" si="32"/>
        <v>621</v>
      </c>
    </row>
    <row r="435" spans="1:31" ht="13.5">
      <c r="A435" s="783" t="s">
        <v>252</v>
      </c>
      <c r="B435" s="825">
        <v>209</v>
      </c>
      <c r="C435" s="823">
        <v>358</v>
      </c>
      <c r="D435" s="824">
        <f t="shared" si="29"/>
        <v>567</v>
      </c>
      <c r="E435" s="859">
        <v>14</v>
      </c>
      <c r="F435" s="860">
        <v>6</v>
      </c>
      <c r="G435" s="860">
        <v>0</v>
      </c>
      <c r="H435" s="860">
        <v>0</v>
      </c>
      <c r="I435" s="860">
        <v>1</v>
      </c>
      <c r="J435" s="860">
        <v>0</v>
      </c>
      <c r="K435" s="860">
        <v>0</v>
      </c>
      <c r="L435" s="860">
        <v>0</v>
      </c>
      <c r="M435" s="856">
        <f t="shared" si="33"/>
        <v>21</v>
      </c>
      <c r="N435" s="860">
        <v>2</v>
      </c>
      <c r="O435" s="857">
        <f t="shared" si="30"/>
        <v>23</v>
      </c>
      <c r="P435" s="373">
        <v>0</v>
      </c>
      <c r="Q435" s="373">
        <v>59</v>
      </c>
      <c r="R435" s="840">
        <f t="shared" si="34"/>
        <v>59</v>
      </c>
      <c r="S435" s="864">
        <f t="shared" si="31"/>
        <v>188</v>
      </c>
      <c r="T435" s="843">
        <f t="shared" si="35"/>
        <v>297</v>
      </c>
      <c r="U435" s="844">
        <f t="shared" si="32"/>
        <v>485</v>
      </c>
    </row>
    <row r="436" spans="1:31" ht="14.25" thickBot="1">
      <c r="A436" s="783" t="s">
        <v>253</v>
      </c>
      <c r="B436" s="826">
        <v>79</v>
      </c>
      <c r="C436" s="827">
        <v>96</v>
      </c>
      <c r="D436" s="828">
        <f t="shared" si="29"/>
        <v>175</v>
      </c>
      <c r="E436" s="861">
        <v>7</v>
      </c>
      <c r="F436" s="832">
        <v>14</v>
      </c>
      <c r="G436" s="832">
        <v>3</v>
      </c>
      <c r="H436" s="832">
        <v>0</v>
      </c>
      <c r="I436" s="832">
        <v>0</v>
      </c>
      <c r="J436" s="832">
        <v>0</v>
      </c>
      <c r="K436" s="832">
        <v>0</v>
      </c>
      <c r="L436" s="832">
        <v>0</v>
      </c>
      <c r="M436" s="835">
        <f t="shared" si="33"/>
        <v>24</v>
      </c>
      <c r="N436" s="832">
        <v>1</v>
      </c>
      <c r="O436" s="838">
        <f t="shared" si="30"/>
        <v>25</v>
      </c>
      <c r="P436" s="374">
        <v>0</v>
      </c>
      <c r="Q436" s="374">
        <v>0</v>
      </c>
      <c r="R436" s="841">
        <f t="shared" si="34"/>
        <v>0</v>
      </c>
      <c r="S436" s="865">
        <f>+B436-M436-P436</f>
        <v>55</v>
      </c>
      <c r="T436" s="846">
        <f t="shared" si="35"/>
        <v>95</v>
      </c>
      <c r="U436" s="847">
        <f t="shared" si="32"/>
        <v>150</v>
      </c>
    </row>
    <row r="437" spans="1:31">
      <c r="A437" s="949" t="s">
        <v>333</v>
      </c>
      <c r="B437" s="949"/>
      <c r="C437" s="949"/>
      <c r="D437" s="949"/>
      <c r="E437" s="949"/>
      <c r="F437" s="949"/>
      <c r="G437" s="949"/>
      <c r="H437" s="949"/>
      <c r="I437" s="949"/>
      <c r="J437" s="949"/>
      <c r="K437" s="949"/>
      <c r="L437" s="949"/>
      <c r="M437" s="949"/>
      <c r="N437" s="949"/>
      <c r="O437" s="949"/>
      <c r="P437" s="949"/>
      <c r="Q437" s="949"/>
      <c r="R437" s="949"/>
      <c r="S437" s="949"/>
      <c r="T437" s="949"/>
      <c r="U437" s="949"/>
    </row>
    <row r="438" spans="1:31">
      <c r="A438" s="272"/>
      <c r="B438" s="262"/>
      <c r="C438" s="291"/>
      <c r="D438" s="262"/>
      <c r="E438" s="262"/>
      <c r="F438" s="262"/>
      <c r="G438" s="262"/>
      <c r="H438" s="262"/>
      <c r="I438" s="262"/>
      <c r="J438" s="262"/>
      <c r="K438" s="262"/>
      <c r="L438" s="262"/>
      <c r="M438" s="332"/>
      <c r="N438" s="332"/>
      <c r="O438" s="262"/>
      <c r="P438" s="332"/>
      <c r="Q438" s="332"/>
      <c r="R438" s="262"/>
      <c r="S438" s="332"/>
      <c r="T438" s="262"/>
      <c r="U438" s="46"/>
    </row>
    <row r="458" ht="3.75" customHeight="1"/>
    <row r="485" ht="1.5" customHeight="1"/>
    <row r="510" hidden="1"/>
    <row r="511" hidden="1"/>
    <row r="512" hidden="1"/>
    <row r="513" spans="1:23" hidden="1">
      <c r="V513" s="233"/>
      <c r="W513" s="233"/>
    </row>
    <row r="514" spans="1:23" hidden="1">
      <c r="V514" s="43"/>
      <c r="W514" s="283"/>
    </row>
    <row r="515" spans="1:23" hidden="1">
      <c r="V515" s="283"/>
      <c r="W515" s="283"/>
    </row>
    <row r="516" spans="1:23" hidden="1">
      <c r="V516" s="284"/>
      <c r="W516" s="283"/>
    </row>
    <row r="517" spans="1:23" ht="12.75" hidden="1" customHeight="1">
      <c r="B517" s="929" t="s">
        <v>283</v>
      </c>
      <c r="C517" s="929"/>
      <c r="E517" s="929" t="s">
        <v>284</v>
      </c>
      <c r="F517" s="929"/>
      <c r="G517" s="929"/>
      <c r="I517" s="929" t="s">
        <v>285</v>
      </c>
      <c r="J517" s="929"/>
      <c r="K517" s="929"/>
      <c r="V517" s="1023"/>
      <c r="W517" s="1023"/>
    </row>
    <row r="518" spans="1:23" hidden="1">
      <c r="B518" s="929">
        <f>SUM(B416,B380,B353,B318,B268,B219,B183,B150,B115)</f>
        <v>26786</v>
      </c>
      <c r="C518" s="929"/>
      <c r="E518" s="929">
        <f>SUM(C416,C380,C353,C318,C268,C219,C183,C150,C115)</f>
        <v>47716</v>
      </c>
      <c r="F518" s="929"/>
      <c r="G518" s="929"/>
      <c r="I518" s="929">
        <v>2</v>
      </c>
      <c r="J518" s="929"/>
      <c r="K518" s="929"/>
      <c r="M518" s="1023" t="s">
        <v>287</v>
      </c>
      <c r="N518" s="1023"/>
      <c r="P518" s="929" t="s">
        <v>288</v>
      </c>
      <c r="Q518" s="929"/>
      <c r="R518" s="929"/>
      <c r="S518" s="283"/>
      <c r="U518" s="233" t="s">
        <v>289</v>
      </c>
    </row>
    <row r="519" spans="1:23" hidden="1">
      <c r="A519" s="43"/>
      <c r="B519" s="1023">
        <f>SUM('NCPP '!B145,'NCPP '!B179,'NCPP '!B253,'NCPP '!B281)</f>
        <v>6842</v>
      </c>
      <c r="C519" s="1023"/>
      <c r="E519" s="929">
        <f>SUM('NCPP '!C281,'NCPP '!C253,'NCPP '!C179,'NCPP '!C145)</f>
        <v>7150</v>
      </c>
      <c r="F519" s="929"/>
      <c r="G519" s="929"/>
      <c r="I519" s="929">
        <f>SUM(M416,M380,M353,M318,M268,M219,M183,M150,M115)</f>
        <v>4300</v>
      </c>
      <c r="J519" s="929"/>
      <c r="K519" s="929"/>
      <c r="M519" s="1023">
        <f>SUM(N416,N380,N353,N318,N268,N219,N183,N150,N115)</f>
        <v>176</v>
      </c>
      <c r="N519" s="1023"/>
      <c r="P519" s="929">
        <f>SUM(P416,P380,P353,P318,P268,P219,P183,P150,P115)</f>
        <v>642</v>
      </c>
      <c r="Q519" s="929"/>
      <c r="R519" s="929"/>
      <c r="U519" s="233">
        <f>SUM(Q416,Q380,Q353,Q318,Q268,Q219,Q183,Q150,Q115)</f>
        <v>963</v>
      </c>
    </row>
    <row r="520" spans="1:23" hidden="1">
      <c r="B520" s="929">
        <f>SUM(B518:C519)</f>
        <v>33628</v>
      </c>
      <c r="C520" s="929"/>
      <c r="E520" s="930">
        <f>SUM(E518:G519)</f>
        <v>54866</v>
      </c>
      <c r="F520" s="930"/>
      <c r="G520" s="930"/>
      <c r="I520" s="929">
        <f>SUM('NCPP '!M179,'NCPP '!M253,'NCPP '!M281,'NCPP '!M145)</f>
        <v>1137</v>
      </c>
      <c r="J520" s="929"/>
      <c r="K520" s="929"/>
      <c r="M520" s="1023">
        <f>SUM('NCPP '!N179,'NCPP '!N281)</f>
        <v>278</v>
      </c>
      <c r="N520" s="1023"/>
      <c r="P520" s="929">
        <f>SUM('NCPP '!P145,'NCPP '!P179,'NCPP '!P253,'NCPP '!P281)</f>
        <v>52</v>
      </c>
      <c r="Q520" s="929"/>
      <c r="R520" s="929"/>
      <c r="U520" s="233">
        <f>SUM('NCPP '!Q281,'NCPP '!Q253,'NCPP '!Q179,'NCPP '!Q145)</f>
        <v>148</v>
      </c>
    </row>
    <row r="521" spans="1:23" hidden="1">
      <c r="B521" s="929">
        <v>19</v>
      </c>
      <c r="C521" s="929"/>
      <c r="E521" s="929" t="s">
        <v>286</v>
      </c>
      <c r="F521" s="929"/>
      <c r="G521" s="929"/>
      <c r="I521" s="930">
        <f>SUM(I518:K520)</f>
        <v>5439</v>
      </c>
      <c r="J521" s="930"/>
      <c r="K521" s="930"/>
      <c r="M521" s="1023">
        <f>SUM(M519:N520)</f>
        <v>454</v>
      </c>
      <c r="N521" s="1023"/>
      <c r="P521" s="930">
        <f>SUM(P519:R520)</f>
        <v>694</v>
      </c>
      <c r="Q521" s="930"/>
      <c r="R521" s="930"/>
      <c r="U521" s="284">
        <f>SUM(T519:U520)</f>
        <v>1111</v>
      </c>
    </row>
    <row r="522" spans="1:23">
      <c r="B522" s="930">
        <f>SUM(B520:C521)</f>
        <v>33647</v>
      </c>
      <c r="C522" s="930"/>
      <c r="I522" s="929"/>
      <c r="J522" s="929"/>
      <c r="K522" s="929"/>
      <c r="M522" s="1023"/>
      <c r="N522" s="1023"/>
      <c r="P522" s="929"/>
      <c r="Q522" s="929"/>
      <c r="R522" s="929"/>
    </row>
    <row r="527" spans="1:23">
      <c r="B527" s="929"/>
      <c r="C527" s="929"/>
    </row>
    <row r="529" spans="2:9">
      <c r="B529" s="929"/>
      <c r="C529" s="929"/>
      <c r="G529" s="253"/>
    </row>
    <row r="530" spans="2:9">
      <c r="B530" s="929"/>
      <c r="C530" s="929"/>
      <c r="H530" s="253"/>
      <c r="I530" s="253"/>
    </row>
  </sheetData>
  <mergeCells count="209">
    <mergeCell ref="V517:W517"/>
    <mergeCell ref="P518:R518"/>
    <mergeCell ref="P519:R519"/>
    <mergeCell ref="P520:R520"/>
    <mergeCell ref="P521:R521"/>
    <mergeCell ref="E265:E266"/>
    <mergeCell ref="A265:A267"/>
    <mergeCell ref="G265:G266"/>
    <mergeCell ref="I521:K521"/>
    <mergeCell ref="M518:N518"/>
    <mergeCell ref="I522:K522"/>
    <mergeCell ref="M522:N522"/>
    <mergeCell ref="P522:R522"/>
    <mergeCell ref="I518:K518"/>
    <mergeCell ref="I519:K519"/>
    <mergeCell ref="I520:K520"/>
    <mergeCell ref="I517:K517"/>
    <mergeCell ref="M519:N519"/>
    <mergeCell ref="M520:N520"/>
    <mergeCell ref="M521:N521"/>
    <mergeCell ref="P147:Q147"/>
    <mergeCell ref="A120:G120"/>
    <mergeCell ref="O147:O148"/>
    <mergeCell ref="B521:C521"/>
    <mergeCell ref="B517:C517"/>
    <mergeCell ref="E517:G517"/>
    <mergeCell ref="E521:G521"/>
    <mergeCell ref="E147:E148"/>
    <mergeCell ref="B518:C518"/>
    <mergeCell ref="B519:C519"/>
    <mergeCell ref="E518:G518"/>
    <mergeCell ref="E519:G519"/>
    <mergeCell ref="E520:G520"/>
    <mergeCell ref="B520:C520"/>
    <mergeCell ref="A275:U275"/>
    <mergeCell ref="O265:O266"/>
    <mergeCell ref="A313:U313"/>
    <mergeCell ref="M265:N265"/>
    <mergeCell ref="B265:C265"/>
    <mergeCell ref="A229:U229"/>
    <mergeCell ref="I265:I266"/>
    <mergeCell ref="A231:F231"/>
    <mergeCell ref="A263:U263"/>
    <mergeCell ref="A212:U212"/>
    <mergeCell ref="F180:F181"/>
    <mergeCell ref="I180:I181"/>
    <mergeCell ref="D216:D217"/>
    <mergeCell ref="J180:L180"/>
    <mergeCell ref="B216:C216"/>
    <mergeCell ref="O216:O217"/>
    <mergeCell ref="J112:L112"/>
    <mergeCell ref="U147:U148"/>
    <mergeCell ref="P180:Q180"/>
    <mergeCell ref="G180:G181"/>
    <mergeCell ref="B147:C147"/>
    <mergeCell ref="A153:G153"/>
    <mergeCell ref="B180:C180"/>
    <mergeCell ref="R180:R181"/>
    <mergeCell ref="D180:D181"/>
    <mergeCell ref="E180:E181"/>
    <mergeCell ref="F147:F148"/>
    <mergeCell ref="A216:A218"/>
    <mergeCell ref="A112:A114"/>
    <mergeCell ref="A145:U145"/>
    <mergeCell ref="P112:Q112"/>
    <mergeCell ref="R147:R148"/>
    <mergeCell ref="U216:U217"/>
    <mergeCell ref="A185:U185"/>
    <mergeCell ref="S180:T180"/>
    <mergeCell ref="S216:T216"/>
    <mergeCell ref="I216:I217"/>
    <mergeCell ref="H216:H217"/>
    <mergeCell ref="J147:L147"/>
    <mergeCell ref="M147:N147"/>
    <mergeCell ref="R112:R113"/>
    <mergeCell ref="M216:N216"/>
    <mergeCell ref="J216:L216"/>
    <mergeCell ref="P216:Q216"/>
    <mergeCell ref="A211:U211"/>
    <mergeCell ref="R216:R217"/>
    <mergeCell ref="F112:F113"/>
    <mergeCell ref="G216:G217"/>
    <mergeCell ref="M180:N180"/>
    <mergeCell ref="A214:U214"/>
    <mergeCell ref="F216:F217"/>
    <mergeCell ref="E216:E217"/>
    <mergeCell ref="D147:D148"/>
    <mergeCell ref="E112:E113"/>
    <mergeCell ref="U112:U113"/>
    <mergeCell ref="G147:G148"/>
    <mergeCell ref="H147:H148"/>
    <mergeCell ref="I147:I148"/>
    <mergeCell ref="A39:U39"/>
    <mergeCell ref="A107:U107"/>
    <mergeCell ref="A108:U108"/>
    <mergeCell ref="U180:U181"/>
    <mergeCell ref="O180:O181"/>
    <mergeCell ref="T14:U14"/>
    <mergeCell ref="A14:S14"/>
    <mergeCell ref="A99:U99"/>
    <mergeCell ref="A101:U101"/>
    <mergeCell ref="H112:H113"/>
    <mergeCell ref="D112:D113"/>
    <mergeCell ref="O112:O113"/>
    <mergeCell ref="M112:N112"/>
    <mergeCell ref="A110:U110"/>
    <mergeCell ref="S147:T147"/>
    <mergeCell ref="A178:U178"/>
    <mergeCell ref="A147:A149"/>
    <mergeCell ref="I112:I113"/>
    <mergeCell ref="G112:G113"/>
    <mergeCell ref="A119:U119"/>
    <mergeCell ref="H180:H181"/>
    <mergeCell ref="S112:T112"/>
    <mergeCell ref="A152:U152"/>
    <mergeCell ref="B112:C112"/>
    <mergeCell ref="A276:U276"/>
    <mergeCell ref="P265:Q265"/>
    <mergeCell ref="R265:R266"/>
    <mergeCell ref="D265:D266"/>
    <mergeCell ref="A180:A182"/>
    <mergeCell ref="H265:H266"/>
    <mergeCell ref="J265:L265"/>
    <mergeCell ref="U265:U266"/>
    <mergeCell ref="U350:U351"/>
    <mergeCell ref="A350:A352"/>
    <mergeCell ref="S265:T265"/>
    <mergeCell ref="A323:U323"/>
    <mergeCell ref="A348:U348"/>
    <mergeCell ref="R315:R316"/>
    <mergeCell ref="M315:N315"/>
    <mergeCell ref="I315:I316"/>
    <mergeCell ref="F265:F266"/>
    <mergeCell ref="A310:U310"/>
    <mergeCell ref="A311:U311"/>
    <mergeCell ref="G315:G316"/>
    <mergeCell ref="E315:E316"/>
    <mergeCell ref="F315:F316"/>
    <mergeCell ref="A315:A317"/>
    <mergeCell ref="J315:L315"/>
    <mergeCell ref="D315:D316"/>
    <mergeCell ref="H315:H316"/>
    <mergeCell ref="A324:U324"/>
    <mergeCell ref="A325:U325"/>
    <mergeCell ref="P315:Q315"/>
    <mergeCell ref="S315:T315"/>
    <mergeCell ref="H377:H378"/>
    <mergeCell ref="J350:L350"/>
    <mergeCell ref="A377:A379"/>
    <mergeCell ref="S377:T377"/>
    <mergeCell ref="E377:E378"/>
    <mergeCell ref="I350:I351"/>
    <mergeCell ref="I377:I378"/>
    <mergeCell ref="J377:L377"/>
    <mergeCell ref="O377:O378"/>
    <mergeCell ref="P377:Q377"/>
    <mergeCell ref="R350:R351"/>
    <mergeCell ref="U377:U378"/>
    <mergeCell ref="R377:R378"/>
    <mergeCell ref="O315:O316"/>
    <mergeCell ref="U315:U316"/>
    <mergeCell ref="B315:C315"/>
    <mergeCell ref="P350:Q350"/>
    <mergeCell ref="U413:U414"/>
    <mergeCell ref="H350:H351"/>
    <mergeCell ref="A358:U358"/>
    <mergeCell ref="P413:Q413"/>
    <mergeCell ref="R413:R414"/>
    <mergeCell ref="G413:G414"/>
    <mergeCell ref="J413:L413"/>
    <mergeCell ref="A412:U412"/>
    <mergeCell ref="A386:U386"/>
    <mergeCell ref="D377:D378"/>
    <mergeCell ref="D413:D414"/>
    <mergeCell ref="H413:H414"/>
    <mergeCell ref="M413:N413"/>
    <mergeCell ref="O413:O414"/>
    <mergeCell ref="A387:H387"/>
    <mergeCell ref="F413:F414"/>
    <mergeCell ref="I413:I414"/>
    <mergeCell ref="A410:U410"/>
    <mergeCell ref="A413:A415"/>
    <mergeCell ref="A409:U409"/>
    <mergeCell ref="B413:C413"/>
    <mergeCell ref="E413:E414"/>
    <mergeCell ref="A19:U19"/>
    <mergeCell ref="A21:U21"/>
    <mergeCell ref="A76:U76"/>
    <mergeCell ref="A77:U77"/>
    <mergeCell ref="A83:U83"/>
    <mergeCell ref="B527:C527"/>
    <mergeCell ref="B529:C529"/>
    <mergeCell ref="B530:C530"/>
    <mergeCell ref="B522:C522"/>
    <mergeCell ref="G350:G351"/>
    <mergeCell ref="D350:D351"/>
    <mergeCell ref="E350:E351"/>
    <mergeCell ref="F350:F351"/>
    <mergeCell ref="B377:C377"/>
    <mergeCell ref="F377:F378"/>
    <mergeCell ref="A375:U375"/>
    <mergeCell ref="M350:N350"/>
    <mergeCell ref="O350:O351"/>
    <mergeCell ref="G377:G378"/>
    <mergeCell ref="M377:N377"/>
    <mergeCell ref="S350:T350"/>
    <mergeCell ref="B350:C350"/>
    <mergeCell ref="A437:U437"/>
    <mergeCell ref="S413:T413"/>
  </mergeCells>
  <hyperlinks>
    <hyperlink ref="A185" r:id="rId1" display="http://www.pj.gob.pe/"/>
    <hyperlink ref="A119" r:id="rId2" display="http://www.pj.gob.pe/"/>
    <hyperlink ref="A152" r:id="rId3" display="http://www.pj.gob.pe/"/>
    <hyperlink ref="A229" r:id="rId4" display="http://www.pj.gob.pe/"/>
    <hyperlink ref="A323" r:id="rId5" display="http://www.pj.gob.pe/"/>
    <hyperlink ref="A386" r:id="rId6" display="http://www.pj.gob.pe/"/>
    <hyperlink ref="A437" r:id="rId7" display="http://www.pj.gob.pe/"/>
    <hyperlink ref="A275" r:id="rId8" display="http://www.pj.gob.pe/"/>
    <hyperlink ref="A358" r:id="rId9" display="http://www.pj.gob.pe/"/>
  </hyperlinks>
  <printOptions horizontalCentered="1" verticalCentered="1"/>
  <pageMargins left="3.937007874015748E-2" right="3.937007874015748E-2" top="0.35433070866141736" bottom="3.937007874015748E-2" header="0.31496062992125984" footer="0.31496062992125984"/>
  <pageSetup paperSize="9" scale="49" orientation="portrait" r:id="rId10"/>
  <headerFooter scaleWithDoc="0" alignWithMargins="0"/>
  <rowBreaks count="4" manualBreakCount="4">
    <brk id="105" max="16383" man="1"/>
    <brk id="209" max="16383" man="1"/>
    <brk id="308" max="16383" man="1"/>
    <brk id="402" max="16383" man="1"/>
  </rowBreaks>
  <drawing r:id="rId11"/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</sheetPr>
  <dimension ref="A1:AG346"/>
  <sheetViews>
    <sheetView view="pageBreakPreview" topLeftCell="A112" zoomScale="70" zoomScaleNormal="85" zoomScaleSheetLayoutView="70" zoomScalePageLayoutView="85" workbookViewId="0">
      <selection activeCell="A286" sqref="A286:XFD286"/>
    </sheetView>
  </sheetViews>
  <sheetFormatPr baseColWidth="10" defaultRowHeight="12.75"/>
  <cols>
    <col min="1" max="1" width="16.85546875" style="315" customWidth="1"/>
    <col min="2" max="2" width="7.140625" style="44" customWidth="1"/>
    <col min="3" max="3" width="8" style="44" customWidth="1"/>
    <col min="4" max="4" width="7.7109375" style="44" customWidth="1"/>
    <col min="5" max="5" width="6.7109375" style="44" customWidth="1"/>
    <col min="6" max="6" width="7.28515625" style="44" customWidth="1"/>
    <col min="7" max="7" width="6" style="44" customWidth="1"/>
    <col min="8" max="8" width="5" style="44" customWidth="1"/>
    <col min="9" max="9" width="6.42578125" style="44" customWidth="1"/>
    <col min="10" max="10" width="5.7109375" style="44" customWidth="1"/>
    <col min="11" max="11" width="4.5703125" style="44" customWidth="1"/>
    <col min="12" max="12" width="6.28515625" style="44" customWidth="1"/>
    <col min="13" max="13" width="18" style="43" customWidth="1"/>
    <col min="14" max="14" width="6.7109375" style="43" customWidth="1"/>
    <col min="15" max="15" width="8.140625" style="44" customWidth="1"/>
    <col min="16" max="16" width="6.28515625" style="43" customWidth="1"/>
    <col min="17" max="17" width="6.5703125" style="43" customWidth="1"/>
    <col min="18" max="18" width="6.7109375" style="44" customWidth="1"/>
    <col min="19" max="19" width="10.7109375" style="43" customWidth="1"/>
    <col min="20" max="20" width="10.42578125" style="44" customWidth="1"/>
    <col min="21" max="21" width="11.5703125" style="44" customWidth="1"/>
    <col min="22" max="22" width="7.28515625" style="44" customWidth="1"/>
    <col min="23" max="23" width="9.7109375" style="44" customWidth="1"/>
    <col min="24" max="24" width="11.42578125" style="44"/>
    <col min="25" max="25" width="12.28515625" style="44" bestFit="1" customWidth="1"/>
    <col min="26" max="27" width="11.5703125" style="44" bestFit="1" customWidth="1"/>
    <col min="28" max="28" width="11.42578125" style="44"/>
    <col min="29" max="30" width="11.5703125" style="44" bestFit="1" customWidth="1"/>
    <col min="31" max="16384" width="11.42578125" style="44"/>
  </cols>
  <sheetData>
    <row r="1" spans="2:9">
      <c r="B1" s="253"/>
      <c r="C1" s="253"/>
      <c r="D1" s="253"/>
      <c r="E1" s="253"/>
      <c r="F1" s="253"/>
      <c r="G1" s="253"/>
      <c r="H1" s="253"/>
      <c r="I1" s="253"/>
    </row>
    <row r="2" spans="2:9">
      <c r="B2" s="458"/>
      <c r="C2" s="458"/>
      <c r="D2" s="458"/>
      <c r="E2" s="458"/>
      <c r="F2" s="458"/>
      <c r="G2" s="458"/>
      <c r="H2" s="458"/>
      <c r="I2" s="458"/>
    </row>
    <row r="3" spans="2:9">
      <c r="B3" s="458"/>
      <c r="C3" s="458"/>
      <c r="D3" s="458"/>
      <c r="E3" s="458"/>
      <c r="F3" s="458"/>
      <c r="G3" s="458"/>
      <c r="H3" s="458"/>
      <c r="I3" s="458"/>
    </row>
    <row r="4" spans="2:9">
      <c r="B4" s="458"/>
      <c r="C4" s="458"/>
      <c r="D4" s="458"/>
      <c r="E4" s="458"/>
      <c r="F4" s="458"/>
      <c r="G4" s="458"/>
      <c r="H4" s="458"/>
      <c r="I4" s="458"/>
    </row>
    <row r="5" spans="2:9">
      <c r="B5" s="458"/>
      <c r="C5" s="458"/>
      <c r="D5" s="458"/>
      <c r="E5" s="458"/>
      <c r="F5" s="458"/>
      <c r="G5" s="458"/>
      <c r="H5" s="458"/>
      <c r="I5" s="458"/>
    </row>
    <row r="6" spans="2:9">
      <c r="B6" s="458"/>
      <c r="C6" s="458"/>
      <c r="D6" s="458"/>
      <c r="E6" s="458"/>
      <c r="F6" s="458"/>
      <c r="G6" s="458"/>
      <c r="H6" s="458"/>
      <c r="I6" s="458"/>
    </row>
    <row r="7" spans="2:9">
      <c r="B7" s="458"/>
      <c r="C7" s="458"/>
      <c r="D7" s="458"/>
      <c r="E7" s="458"/>
      <c r="F7" s="458"/>
      <c r="G7" s="458"/>
      <c r="H7" s="458"/>
      <c r="I7" s="458"/>
    </row>
    <row r="8" spans="2:9">
      <c r="B8" s="458"/>
      <c r="C8" s="458"/>
      <c r="D8" s="458"/>
      <c r="E8" s="458"/>
      <c r="F8" s="458"/>
      <c r="G8" s="458"/>
      <c r="H8" s="458"/>
      <c r="I8" s="458"/>
    </row>
    <row r="9" spans="2:9">
      <c r="B9" s="458"/>
      <c r="C9" s="458"/>
      <c r="D9" s="458"/>
      <c r="E9" s="458"/>
      <c r="F9" s="458"/>
      <c r="G9" s="458"/>
      <c r="H9" s="458"/>
      <c r="I9" s="458"/>
    </row>
    <row r="10" spans="2:9">
      <c r="B10" s="458"/>
      <c r="C10" s="458"/>
      <c r="D10" s="458"/>
      <c r="E10" s="458"/>
      <c r="F10" s="458"/>
      <c r="G10" s="458"/>
      <c r="H10" s="458"/>
      <c r="I10" s="458"/>
    </row>
    <row r="11" spans="2:9">
      <c r="B11" s="458"/>
      <c r="C11" s="458"/>
      <c r="D11" s="458"/>
      <c r="E11" s="458"/>
      <c r="F11" s="458"/>
      <c r="G11" s="458"/>
      <c r="H11" s="458"/>
      <c r="I11" s="458"/>
    </row>
    <row r="12" spans="2:9">
      <c r="B12" s="458"/>
      <c r="C12" s="458"/>
      <c r="D12" s="458"/>
      <c r="E12" s="458"/>
      <c r="F12" s="458"/>
      <c r="G12" s="458"/>
      <c r="H12" s="458"/>
      <c r="I12" s="458"/>
    </row>
    <row r="13" spans="2:9">
      <c r="B13" s="458"/>
      <c r="C13" s="458"/>
      <c r="D13" s="458"/>
      <c r="E13" s="458"/>
      <c r="F13" s="458"/>
      <c r="G13" s="458"/>
      <c r="H13" s="458"/>
      <c r="I13" s="458"/>
    </row>
    <row r="14" spans="2:9">
      <c r="B14" s="458"/>
      <c r="C14" s="458"/>
      <c r="D14" s="458"/>
      <c r="E14" s="458"/>
      <c r="F14" s="458"/>
      <c r="G14" s="458"/>
      <c r="H14" s="458"/>
      <c r="I14" s="458"/>
    </row>
    <row r="15" spans="2:9">
      <c r="B15" s="458"/>
      <c r="C15" s="458"/>
      <c r="D15" s="458"/>
      <c r="E15" s="458"/>
      <c r="F15" s="458"/>
      <c r="G15" s="458"/>
      <c r="H15" s="458"/>
      <c r="I15" s="458"/>
    </row>
    <row r="16" spans="2:9">
      <c r="B16" s="458"/>
      <c r="C16" s="458"/>
      <c r="D16" s="458"/>
      <c r="E16" s="458"/>
      <c r="F16" s="458"/>
      <c r="G16" s="458"/>
      <c r="H16" s="458"/>
      <c r="I16" s="458"/>
    </row>
    <row r="17" spans="1:21">
      <c r="B17" s="458"/>
      <c r="C17" s="458"/>
      <c r="D17" s="458"/>
      <c r="E17" s="458"/>
      <c r="F17" s="458"/>
      <c r="G17" s="458"/>
      <c r="H17" s="458"/>
      <c r="I17" s="458"/>
    </row>
    <row r="18" spans="1:21">
      <c r="B18" s="458"/>
      <c r="C18" s="458"/>
      <c r="D18" s="458"/>
      <c r="E18" s="458"/>
      <c r="F18" s="458"/>
      <c r="G18" s="458"/>
      <c r="H18" s="458"/>
      <c r="I18" s="458"/>
    </row>
    <row r="19" spans="1:21" ht="44.25" customHeight="1">
      <c r="A19" s="1002" t="s">
        <v>293</v>
      </c>
      <c r="B19" s="1002"/>
      <c r="C19" s="1002"/>
      <c r="D19" s="1002"/>
      <c r="E19" s="1002"/>
      <c r="F19" s="1002"/>
      <c r="G19" s="1002"/>
      <c r="H19" s="1002"/>
      <c r="I19" s="1002"/>
      <c r="J19" s="1002"/>
      <c r="K19" s="1002"/>
      <c r="L19" s="1002"/>
      <c r="M19" s="1002"/>
      <c r="N19" s="1002"/>
      <c r="O19" s="1002"/>
      <c r="P19" s="1002"/>
      <c r="Q19" s="1002"/>
      <c r="R19" s="1002"/>
      <c r="S19" s="1002"/>
      <c r="T19" s="1001" t="s">
        <v>346</v>
      </c>
      <c r="U19" s="1001"/>
    </row>
    <row r="20" spans="1:21">
      <c r="B20" s="253"/>
      <c r="C20" s="253"/>
      <c r="D20" s="253"/>
      <c r="E20" s="253"/>
      <c r="F20" s="253"/>
      <c r="G20" s="253"/>
      <c r="H20" s="253"/>
      <c r="I20" s="253"/>
    </row>
    <row r="21" spans="1:21">
      <c r="B21" s="253"/>
      <c r="C21" s="253"/>
      <c r="D21" s="253"/>
      <c r="E21" s="253"/>
      <c r="F21" s="253"/>
      <c r="G21" s="253"/>
      <c r="H21" s="253"/>
      <c r="I21" s="253"/>
    </row>
    <row r="22" spans="1:21">
      <c r="B22" s="253"/>
      <c r="C22" s="253"/>
      <c r="D22" s="253"/>
      <c r="E22" s="253"/>
      <c r="F22" s="253"/>
      <c r="G22" s="253"/>
      <c r="H22" s="253"/>
      <c r="I22" s="253"/>
    </row>
    <row r="23" spans="1:21">
      <c r="B23" s="253"/>
      <c r="C23" s="253"/>
      <c r="D23" s="253"/>
      <c r="E23" s="253"/>
      <c r="F23" s="253"/>
      <c r="G23" s="253"/>
      <c r="H23" s="253"/>
      <c r="I23" s="253"/>
    </row>
    <row r="24" spans="1:21" ht="45">
      <c r="A24" s="924" t="s">
        <v>156</v>
      </c>
      <c r="B24" s="924"/>
      <c r="C24" s="924"/>
      <c r="D24" s="924"/>
      <c r="E24" s="924"/>
      <c r="F24" s="924"/>
      <c r="G24" s="924"/>
      <c r="H24" s="924"/>
      <c r="I24" s="924"/>
      <c r="J24" s="924"/>
      <c r="K24" s="924"/>
      <c r="L24" s="924"/>
      <c r="M24" s="924"/>
      <c r="N24" s="924"/>
      <c r="O24" s="924"/>
      <c r="P24" s="924"/>
      <c r="Q24" s="924"/>
      <c r="R24" s="924"/>
      <c r="S24" s="924"/>
      <c r="T24" s="924"/>
      <c r="U24" s="924"/>
    </row>
    <row r="25" spans="1:21">
      <c r="B25" s="458"/>
      <c r="C25" s="458"/>
      <c r="D25" s="458"/>
      <c r="E25" s="458"/>
      <c r="F25" s="458"/>
      <c r="G25" s="458"/>
      <c r="H25" s="458"/>
      <c r="I25" s="458"/>
    </row>
    <row r="26" spans="1:21" ht="20.25">
      <c r="A26" s="925" t="s">
        <v>158</v>
      </c>
      <c r="B26" s="925"/>
      <c r="C26" s="925"/>
      <c r="D26" s="925"/>
      <c r="E26" s="925"/>
      <c r="F26" s="925"/>
      <c r="G26" s="925"/>
      <c r="H26" s="925"/>
      <c r="I26" s="925"/>
      <c r="J26" s="925"/>
      <c r="K26" s="925"/>
      <c r="L26" s="925"/>
      <c r="M26" s="925"/>
      <c r="N26" s="925"/>
      <c r="O26" s="925"/>
      <c r="P26" s="925"/>
      <c r="Q26" s="925"/>
      <c r="R26" s="925"/>
      <c r="S26" s="925"/>
      <c r="T26" s="925"/>
      <c r="U26" s="925"/>
    </row>
    <row r="27" spans="1:21">
      <c r="B27" s="253"/>
      <c r="C27" s="253"/>
      <c r="D27" s="253"/>
      <c r="E27" s="253"/>
      <c r="F27" s="253"/>
      <c r="G27" s="253"/>
      <c r="H27" s="253"/>
      <c r="I27" s="253"/>
    </row>
    <row r="28" spans="1:21">
      <c r="B28" s="253"/>
      <c r="C28" s="253"/>
      <c r="D28" s="253"/>
      <c r="E28" s="253"/>
      <c r="F28" s="253"/>
      <c r="G28" s="253"/>
      <c r="H28" s="253"/>
      <c r="I28" s="253"/>
    </row>
    <row r="29" spans="1:21">
      <c r="B29" s="253"/>
      <c r="C29" s="253"/>
      <c r="D29" s="253"/>
      <c r="E29" s="253"/>
      <c r="F29" s="253"/>
      <c r="G29" s="253"/>
      <c r="H29" s="253"/>
      <c r="I29" s="253"/>
    </row>
    <row r="30" spans="1:21">
      <c r="B30" s="253"/>
      <c r="C30" s="253"/>
      <c r="D30" s="253"/>
      <c r="E30" s="253"/>
      <c r="F30" s="253"/>
      <c r="G30" s="253"/>
      <c r="H30" s="253"/>
      <c r="I30" s="253"/>
    </row>
    <row r="31" spans="1:21">
      <c r="B31" s="253"/>
      <c r="C31" s="253"/>
      <c r="D31" s="253"/>
      <c r="E31" s="253"/>
      <c r="F31" s="253"/>
      <c r="G31" s="253"/>
      <c r="H31" s="253"/>
      <c r="I31" s="253"/>
    </row>
    <row r="32" spans="1:21">
      <c r="B32" s="253"/>
      <c r="C32" s="253"/>
      <c r="D32" s="253"/>
      <c r="E32" s="253"/>
      <c r="F32" s="253"/>
      <c r="G32" s="253"/>
      <c r="H32" s="253"/>
      <c r="I32" s="253"/>
    </row>
    <row r="33" spans="1:22">
      <c r="B33" s="253"/>
      <c r="C33" s="253"/>
      <c r="D33" s="253"/>
      <c r="E33" s="253"/>
      <c r="F33" s="253"/>
      <c r="G33" s="253"/>
      <c r="H33" s="253"/>
      <c r="I33" s="253"/>
    </row>
    <row r="34" spans="1:22">
      <c r="B34" s="253"/>
      <c r="C34" s="253"/>
      <c r="D34" s="253"/>
      <c r="E34" s="253"/>
      <c r="F34" s="253"/>
      <c r="G34" s="253"/>
      <c r="H34" s="253"/>
      <c r="I34" s="253"/>
      <c r="K34" s="44" t="s">
        <v>314</v>
      </c>
    </row>
    <row r="35" spans="1:22">
      <c r="B35" s="253"/>
      <c r="C35" s="253"/>
      <c r="D35" s="253"/>
      <c r="E35" s="253"/>
      <c r="F35" s="253"/>
      <c r="G35" s="253"/>
      <c r="H35" s="253"/>
      <c r="I35" s="253"/>
    </row>
    <row r="36" spans="1:22">
      <c r="B36" s="253"/>
      <c r="C36" s="253"/>
      <c r="D36" s="253"/>
      <c r="E36" s="253"/>
      <c r="F36" s="253"/>
      <c r="G36" s="253"/>
      <c r="H36" s="253"/>
      <c r="I36" s="253"/>
    </row>
    <row r="37" spans="1:22">
      <c r="B37" s="253"/>
      <c r="C37" s="253"/>
      <c r="D37" s="253"/>
      <c r="E37" s="253"/>
      <c r="F37" s="253"/>
      <c r="G37" s="253"/>
      <c r="H37" s="253"/>
      <c r="I37" s="253"/>
    </row>
    <row r="38" spans="1:22">
      <c r="B38" s="253"/>
      <c r="C38" s="253"/>
      <c r="D38" s="253"/>
      <c r="E38" s="253"/>
      <c r="F38" s="253"/>
      <c r="G38" s="253"/>
      <c r="H38" s="253"/>
      <c r="I38" s="253"/>
    </row>
    <row r="39" spans="1:22">
      <c r="B39" s="253"/>
      <c r="C39" s="253"/>
      <c r="D39" s="253"/>
      <c r="E39" s="253"/>
      <c r="F39" s="253"/>
      <c r="G39" s="253"/>
      <c r="H39" s="253"/>
      <c r="I39" s="253"/>
    </row>
    <row r="40" spans="1:22">
      <c r="B40" s="253"/>
      <c r="C40" s="253"/>
      <c r="D40" s="253"/>
      <c r="E40" s="253"/>
      <c r="F40" s="253"/>
      <c r="G40" s="253"/>
      <c r="H40" s="253"/>
      <c r="I40" s="253"/>
    </row>
    <row r="41" spans="1:22">
      <c r="B41" s="253"/>
      <c r="C41" s="253"/>
      <c r="D41" s="253"/>
      <c r="E41" s="253"/>
      <c r="F41" s="253"/>
      <c r="G41" s="253"/>
      <c r="H41" s="253"/>
      <c r="I41" s="253"/>
    </row>
    <row r="42" spans="1:22">
      <c r="B42" s="253"/>
      <c r="C42" s="253"/>
      <c r="D42" s="253"/>
      <c r="E42" s="253"/>
      <c r="F42" s="253"/>
      <c r="G42" s="253"/>
      <c r="H42" s="253"/>
      <c r="I42" s="253"/>
    </row>
    <row r="43" spans="1:22">
      <c r="B43" s="253"/>
      <c r="C43" s="253"/>
      <c r="D43" s="253"/>
      <c r="E43" s="253"/>
      <c r="F43" s="253"/>
      <c r="G43" s="253"/>
      <c r="H43" s="253"/>
      <c r="I43" s="253"/>
    </row>
    <row r="44" spans="1:22" ht="45">
      <c r="A44" s="926"/>
      <c r="B44" s="926"/>
      <c r="C44" s="926"/>
      <c r="D44" s="926"/>
      <c r="E44" s="926"/>
      <c r="F44" s="926"/>
      <c r="G44" s="926"/>
      <c r="H44" s="926"/>
      <c r="I44" s="926"/>
      <c r="J44" s="926"/>
      <c r="K44" s="926"/>
      <c r="L44" s="926"/>
      <c r="M44" s="926"/>
      <c r="N44" s="926"/>
      <c r="O44" s="926"/>
      <c r="P44" s="926"/>
      <c r="Q44" s="926"/>
      <c r="R44" s="926"/>
      <c r="S44" s="926"/>
      <c r="T44" s="926"/>
      <c r="U44" s="926"/>
      <c r="V44" s="257"/>
    </row>
    <row r="45" spans="1:22">
      <c r="B45" s="253"/>
      <c r="C45" s="253"/>
      <c r="D45" s="253"/>
      <c r="E45" s="253"/>
      <c r="F45" s="253"/>
      <c r="G45" s="253"/>
      <c r="H45" s="253"/>
      <c r="I45" s="253"/>
    </row>
    <row r="46" spans="1:22">
      <c r="B46" s="253"/>
      <c r="C46" s="253"/>
      <c r="D46" s="253"/>
      <c r="E46" s="253"/>
      <c r="F46" s="253"/>
      <c r="G46" s="253"/>
      <c r="H46" s="253"/>
      <c r="I46" s="253"/>
    </row>
    <row r="47" spans="1:22">
      <c r="B47" s="253"/>
      <c r="C47" s="253"/>
      <c r="D47" s="253"/>
      <c r="E47" s="253"/>
      <c r="F47" s="253"/>
      <c r="G47" s="253"/>
      <c r="H47" s="253"/>
      <c r="I47" s="253"/>
    </row>
    <row r="48" spans="1:22">
      <c r="B48" s="253"/>
      <c r="C48" s="253"/>
      <c r="D48" s="253"/>
      <c r="E48" s="253"/>
      <c r="F48" s="253"/>
      <c r="G48" s="253"/>
      <c r="H48" s="253"/>
      <c r="I48" s="253"/>
    </row>
    <row r="49" spans="2:9">
      <c r="B49" s="253"/>
      <c r="C49" s="253"/>
      <c r="D49" s="253"/>
      <c r="E49" s="253"/>
      <c r="F49" s="253"/>
      <c r="G49" s="253"/>
      <c r="H49" s="253"/>
      <c r="I49" s="253"/>
    </row>
    <row r="50" spans="2:9">
      <c r="B50" s="253"/>
      <c r="C50" s="253"/>
      <c r="D50" s="253"/>
      <c r="E50" s="253"/>
      <c r="F50" s="253"/>
      <c r="G50" s="253"/>
      <c r="H50" s="253"/>
      <c r="I50" s="253"/>
    </row>
    <row r="51" spans="2:9">
      <c r="B51" s="253"/>
      <c r="C51" s="253"/>
      <c r="D51" s="253"/>
      <c r="E51" s="253"/>
      <c r="F51" s="253"/>
      <c r="G51" s="253"/>
      <c r="H51" s="253"/>
      <c r="I51" s="253"/>
    </row>
    <row r="52" spans="2:9">
      <c r="B52" s="253"/>
      <c r="C52" s="253"/>
      <c r="D52" s="253"/>
      <c r="E52" s="253"/>
      <c r="F52" s="253"/>
      <c r="G52" s="253"/>
      <c r="H52" s="253"/>
      <c r="I52" s="253"/>
    </row>
    <row r="53" spans="2:9">
      <c r="B53" s="253"/>
      <c r="C53" s="253"/>
      <c r="D53" s="253"/>
      <c r="E53" s="253"/>
      <c r="F53" s="253"/>
      <c r="G53" s="253"/>
      <c r="H53" s="253"/>
      <c r="I53" s="253"/>
    </row>
    <row r="54" spans="2:9">
      <c r="B54" s="253"/>
      <c r="C54" s="253"/>
      <c r="D54" s="253"/>
      <c r="E54" s="253"/>
      <c r="F54" s="253"/>
      <c r="G54" s="253"/>
      <c r="H54" s="253"/>
      <c r="I54" s="253"/>
    </row>
    <row r="55" spans="2:9">
      <c r="B55" s="253"/>
      <c r="C55" s="253"/>
      <c r="D55" s="253"/>
      <c r="E55" s="253"/>
      <c r="F55" s="253"/>
      <c r="G55" s="253"/>
      <c r="H55" s="253"/>
      <c r="I55" s="253"/>
    </row>
    <row r="56" spans="2:9">
      <c r="B56" s="253"/>
      <c r="C56" s="253"/>
      <c r="D56" s="253"/>
      <c r="E56" s="253"/>
      <c r="F56" s="253"/>
      <c r="G56" s="253"/>
      <c r="H56" s="253"/>
      <c r="I56" s="253"/>
    </row>
    <row r="57" spans="2:9">
      <c r="B57" s="253"/>
      <c r="C57" s="253"/>
      <c r="D57" s="253"/>
      <c r="E57" s="253"/>
      <c r="F57" s="253"/>
      <c r="G57" s="253"/>
      <c r="H57" s="253"/>
      <c r="I57" s="253"/>
    </row>
    <row r="58" spans="2:9">
      <c r="B58" s="253"/>
      <c r="C58" s="253"/>
      <c r="D58" s="253"/>
      <c r="E58" s="253"/>
      <c r="F58" s="253"/>
      <c r="G58" s="253"/>
      <c r="H58" s="253"/>
      <c r="I58" s="253"/>
    </row>
    <row r="59" spans="2:9">
      <c r="B59" s="253"/>
      <c r="C59" s="253"/>
      <c r="D59" s="253"/>
      <c r="E59" s="253"/>
      <c r="F59" s="253"/>
      <c r="G59" s="253"/>
      <c r="H59" s="253"/>
      <c r="I59" s="253"/>
    </row>
    <row r="60" spans="2:9">
      <c r="B60" s="253"/>
      <c r="C60" s="253"/>
      <c r="D60" s="253"/>
      <c r="E60" s="253"/>
      <c r="F60" s="253"/>
      <c r="G60" s="253"/>
      <c r="H60" s="253"/>
      <c r="I60" s="253"/>
    </row>
    <row r="61" spans="2:9">
      <c r="B61" s="253"/>
      <c r="C61" s="253"/>
      <c r="D61" s="253"/>
      <c r="E61" s="253"/>
      <c r="F61" s="253"/>
      <c r="G61" s="253"/>
      <c r="H61" s="253"/>
      <c r="I61" s="253"/>
    </row>
    <row r="62" spans="2:9">
      <c r="B62" s="253"/>
      <c r="C62" s="253"/>
      <c r="D62" s="253"/>
      <c r="E62" s="253"/>
      <c r="F62" s="253"/>
      <c r="G62" s="253"/>
      <c r="H62" s="253"/>
      <c r="I62" s="253"/>
    </row>
    <row r="63" spans="2:9">
      <c r="B63" s="253"/>
      <c r="C63" s="253"/>
      <c r="D63" s="253"/>
      <c r="E63" s="253"/>
      <c r="F63" s="253"/>
      <c r="G63" s="253"/>
      <c r="H63" s="253"/>
      <c r="I63" s="253"/>
    </row>
    <row r="64" spans="2:9">
      <c r="B64" s="253"/>
      <c r="C64" s="253"/>
      <c r="D64" s="253"/>
      <c r="E64" s="253"/>
      <c r="F64" s="253"/>
      <c r="G64" s="253"/>
      <c r="H64" s="253"/>
      <c r="I64" s="253"/>
    </row>
    <row r="65" spans="1:23">
      <c r="B65" s="253"/>
      <c r="C65" s="253"/>
      <c r="D65" s="253"/>
      <c r="E65" s="253"/>
      <c r="F65" s="253"/>
      <c r="G65" s="253"/>
      <c r="H65" s="253"/>
      <c r="I65" s="253"/>
    </row>
    <row r="66" spans="1:23">
      <c r="B66" s="253"/>
      <c r="C66" s="253"/>
      <c r="D66" s="253"/>
      <c r="E66" s="253"/>
      <c r="F66" s="253"/>
      <c r="G66" s="253"/>
      <c r="H66" s="253"/>
      <c r="I66" s="253"/>
    </row>
    <row r="67" spans="1:23">
      <c r="B67" s="253"/>
      <c r="C67" s="253"/>
      <c r="D67" s="253"/>
      <c r="E67" s="253"/>
      <c r="F67" s="253"/>
      <c r="G67" s="253"/>
      <c r="H67" s="253"/>
      <c r="I67" s="253"/>
    </row>
    <row r="68" spans="1:23">
      <c r="B68" s="253"/>
      <c r="C68" s="253"/>
      <c r="D68" s="253"/>
      <c r="E68" s="253"/>
      <c r="F68" s="253"/>
      <c r="G68" s="253"/>
      <c r="H68" s="253"/>
      <c r="I68" s="253"/>
    </row>
    <row r="69" spans="1:23">
      <c r="B69" s="253"/>
      <c r="C69" s="253"/>
      <c r="D69" s="253"/>
      <c r="E69" s="253"/>
      <c r="F69" s="253"/>
      <c r="G69" s="253"/>
      <c r="H69" s="253"/>
      <c r="I69" s="253"/>
    </row>
    <row r="70" spans="1:23">
      <c r="B70" s="253"/>
      <c r="C70" s="253"/>
      <c r="D70" s="253"/>
      <c r="E70" s="253"/>
      <c r="F70" s="253"/>
      <c r="G70" s="253"/>
      <c r="H70" s="253"/>
      <c r="I70" s="253"/>
    </row>
    <row r="71" spans="1:23">
      <c r="B71" s="253"/>
      <c r="C71" s="253"/>
      <c r="D71" s="253"/>
      <c r="E71" s="253"/>
      <c r="F71" s="253"/>
      <c r="G71" s="253"/>
      <c r="H71" s="253"/>
      <c r="I71" s="253"/>
    </row>
    <row r="72" spans="1:23">
      <c r="B72" s="253"/>
      <c r="C72" s="253"/>
      <c r="D72" s="253"/>
      <c r="E72" s="253"/>
      <c r="F72" s="253"/>
      <c r="G72" s="253"/>
      <c r="H72" s="253"/>
      <c r="I72" s="253"/>
    </row>
    <row r="73" spans="1:23">
      <c r="B73" s="253"/>
      <c r="C73" s="253"/>
      <c r="D73" s="253"/>
      <c r="E73" s="253"/>
      <c r="F73" s="253"/>
      <c r="G73" s="253"/>
      <c r="H73" s="253"/>
      <c r="I73" s="253"/>
    </row>
    <row r="74" spans="1:23">
      <c r="B74" s="253"/>
      <c r="C74" s="253"/>
      <c r="D74" s="253"/>
      <c r="E74" s="253"/>
      <c r="F74" s="253"/>
      <c r="G74" s="253"/>
      <c r="H74" s="253"/>
      <c r="I74" s="253"/>
    </row>
    <row r="75" spans="1:23">
      <c r="B75" s="253"/>
      <c r="C75" s="253"/>
      <c r="D75" s="253"/>
      <c r="E75" s="253"/>
      <c r="F75" s="253"/>
      <c r="G75" s="253"/>
      <c r="H75" s="253"/>
      <c r="I75" s="253"/>
    </row>
    <row r="76" spans="1:23">
      <c r="B76" s="253"/>
      <c r="C76" s="253"/>
      <c r="D76" s="253"/>
      <c r="E76" s="253"/>
      <c r="F76" s="253"/>
      <c r="G76" s="253"/>
      <c r="H76" s="253"/>
      <c r="I76" s="253"/>
    </row>
    <row r="77" spans="1:23">
      <c r="B77" s="253"/>
      <c r="C77" s="253"/>
      <c r="D77" s="253"/>
      <c r="E77" s="253"/>
      <c r="F77" s="253"/>
      <c r="G77" s="253"/>
      <c r="H77" s="253"/>
      <c r="I77" s="253"/>
    </row>
    <row r="78" spans="1:23" ht="45">
      <c r="A78" s="926" t="s">
        <v>157</v>
      </c>
      <c r="B78" s="926"/>
      <c r="C78" s="926"/>
      <c r="D78" s="926"/>
      <c r="E78" s="926"/>
      <c r="F78" s="926"/>
      <c r="G78" s="926"/>
      <c r="H78" s="926"/>
      <c r="I78" s="926"/>
      <c r="J78" s="926"/>
      <c r="K78" s="926"/>
      <c r="L78" s="926"/>
      <c r="M78" s="926"/>
      <c r="N78" s="926"/>
      <c r="O78" s="926"/>
      <c r="P78" s="926"/>
      <c r="Q78" s="926"/>
      <c r="R78" s="926"/>
      <c r="S78" s="926"/>
      <c r="T78" s="926"/>
      <c r="U78" s="926"/>
      <c r="V78" s="926"/>
      <c r="W78" s="926"/>
    </row>
    <row r="79" spans="1:23" ht="45">
      <c r="A79" s="927"/>
      <c r="B79" s="927"/>
      <c r="C79" s="927"/>
      <c r="D79" s="927"/>
      <c r="E79" s="927"/>
      <c r="F79" s="927"/>
      <c r="G79" s="927"/>
      <c r="H79" s="927"/>
      <c r="I79" s="927"/>
      <c r="J79" s="927"/>
      <c r="K79" s="927"/>
      <c r="L79" s="927"/>
      <c r="M79" s="927"/>
      <c r="N79" s="927"/>
      <c r="O79" s="927"/>
      <c r="P79" s="927"/>
      <c r="Q79" s="927"/>
      <c r="R79" s="927"/>
      <c r="S79" s="927"/>
      <c r="T79" s="927"/>
      <c r="U79" s="927"/>
    </row>
    <row r="80" spans="1:23">
      <c r="B80" s="458"/>
      <c r="C80" s="458"/>
      <c r="D80" s="458"/>
      <c r="E80" s="458"/>
      <c r="F80" s="458"/>
      <c r="G80" s="458"/>
      <c r="H80" s="458"/>
      <c r="I80" s="458"/>
    </row>
    <row r="81" spans="1:23">
      <c r="B81" s="458"/>
      <c r="C81" s="458"/>
      <c r="D81" s="458"/>
      <c r="E81" s="458"/>
      <c r="F81" s="458"/>
      <c r="G81" s="458"/>
      <c r="H81" s="458"/>
      <c r="I81" s="458"/>
    </row>
    <row r="82" spans="1:23">
      <c r="B82" s="458"/>
      <c r="C82" s="458"/>
      <c r="D82" s="458"/>
      <c r="E82" s="458"/>
      <c r="F82" s="458"/>
      <c r="G82" s="458"/>
      <c r="H82" s="458"/>
      <c r="I82" s="458"/>
    </row>
    <row r="83" spans="1:23">
      <c r="B83" s="458"/>
      <c r="C83" s="458"/>
      <c r="D83" s="458"/>
      <c r="E83" s="458"/>
      <c r="F83" s="458"/>
      <c r="G83" s="458"/>
      <c r="H83" s="458"/>
      <c r="I83" s="458"/>
    </row>
    <row r="84" spans="1:23">
      <c r="B84" s="458"/>
      <c r="C84" s="458"/>
      <c r="D84" s="458"/>
      <c r="E84" s="458"/>
      <c r="F84" s="458"/>
      <c r="G84" s="458"/>
      <c r="H84" s="458"/>
      <c r="I84" s="458"/>
    </row>
    <row r="85" spans="1:23" ht="33.75">
      <c r="A85" s="928" t="s">
        <v>340</v>
      </c>
      <c r="B85" s="928"/>
      <c r="C85" s="928"/>
      <c r="D85" s="928"/>
      <c r="E85" s="928"/>
      <c r="F85" s="928"/>
      <c r="G85" s="928"/>
      <c r="H85" s="928"/>
      <c r="I85" s="928"/>
      <c r="J85" s="928"/>
      <c r="K85" s="928"/>
      <c r="L85" s="928"/>
      <c r="M85" s="928"/>
      <c r="N85" s="928"/>
      <c r="O85" s="928"/>
      <c r="P85" s="928"/>
      <c r="Q85" s="928"/>
      <c r="R85" s="928"/>
      <c r="S85" s="928"/>
      <c r="T85" s="928"/>
      <c r="U85" s="928"/>
      <c r="V85" s="928"/>
      <c r="W85" s="928"/>
    </row>
    <row r="86" spans="1:23">
      <c r="A86" s="44"/>
      <c r="B86" s="458"/>
      <c r="C86" s="289"/>
      <c r="D86" s="458"/>
      <c r="E86" s="458"/>
      <c r="F86" s="458"/>
      <c r="G86" s="458"/>
      <c r="H86" s="458"/>
      <c r="I86" s="458"/>
    </row>
    <row r="87" spans="1:23">
      <c r="A87" s="44"/>
      <c r="B87" s="458"/>
      <c r="C87" s="289"/>
      <c r="D87" s="458"/>
      <c r="E87" s="458"/>
      <c r="F87" s="458"/>
      <c r="G87" s="458"/>
      <c r="H87" s="458"/>
      <c r="I87" s="458"/>
    </row>
    <row r="88" spans="1:23">
      <c r="A88" s="44"/>
      <c r="B88" s="458"/>
      <c r="C88" s="289"/>
      <c r="D88" s="458"/>
      <c r="E88" s="458"/>
      <c r="F88" s="458"/>
      <c r="G88" s="458"/>
      <c r="H88" s="458"/>
      <c r="I88" s="458"/>
    </row>
    <row r="89" spans="1:23">
      <c r="A89" s="44"/>
      <c r="B89" s="458"/>
      <c r="C89" s="289"/>
      <c r="D89" s="458"/>
      <c r="E89" s="458"/>
      <c r="F89" s="458"/>
      <c r="G89" s="458"/>
      <c r="H89" s="458"/>
      <c r="I89" s="458"/>
    </row>
    <row r="90" spans="1:23">
      <c r="B90" s="253"/>
      <c r="C90" s="253"/>
      <c r="D90" s="253"/>
      <c r="E90" s="253"/>
      <c r="F90" s="253"/>
      <c r="G90" s="253"/>
      <c r="H90" s="253"/>
      <c r="I90" s="253"/>
    </row>
    <row r="91" spans="1:23">
      <c r="B91" s="253"/>
      <c r="C91" s="253"/>
      <c r="D91" s="253"/>
      <c r="E91" s="253"/>
      <c r="F91" s="253"/>
      <c r="G91" s="253"/>
      <c r="H91" s="253"/>
      <c r="I91" s="253"/>
    </row>
    <row r="92" spans="1:23">
      <c r="B92" s="253"/>
      <c r="C92" s="253"/>
      <c r="D92" s="253"/>
      <c r="E92" s="253"/>
      <c r="F92" s="253"/>
      <c r="G92" s="253"/>
      <c r="H92" s="253"/>
      <c r="I92" s="253"/>
    </row>
    <row r="93" spans="1:23">
      <c r="B93" s="253"/>
      <c r="C93" s="253"/>
      <c r="D93" s="253"/>
      <c r="E93" s="253"/>
      <c r="F93" s="253"/>
      <c r="G93" s="253"/>
      <c r="H93" s="253"/>
      <c r="I93" s="253"/>
    </row>
    <row r="94" spans="1:23">
      <c r="B94" s="253"/>
      <c r="C94" s="253"/>
      <c r="D94" s="253"/>
      <c r="E94" s="253"/>
      <c r="F94" s="253"/>
      <c r="G94" s="253"/>
      <c r="H94" s="253"/>
      <c r="I94" s="253"/>
    </row>
    <row r="95" spans="1:23">
      <c r="B95" s="253"/>
      <c r="C95" s="253"/>
      <c r="D95" s="253"/>
      <c r="E95" s="253"/>
      <c r="F95" s="253"/>
      <c r="G95" s="253"/>
      <c r="H95" s="253"/>
      <c r="I95" s="253"/>
    </row>
    <row r="96" spans="1:23">
      <c r="B96" s="253"/>
      <c r="C96" s="253"/>
      <c r="D96" s="253"/>
      <c r="E96" s="253"/>
      <c r="F96" s="253"/>
      <c r="G96" s="253"/>
      <c r="H96" s="253"/>
      <c r="I96" s="253"/>
    </row>
    <row r="97" spans="1:22">
      <c r="B97" s="253"/>
      <c r="C97" s="253"/>
      <c r="D97" s="253"/>
      <c r="E97" s="253"/>
      <c r="F97" s="253"/>
      <c r="G97" s="253"/>
      <c r="H97" s="253"/>
      <c r="I97" s="253"/>
    </row>
    <row r="98" spans="1:22">
      <c r="B98" s="253"/>
      <c r="C98" s="253"/>
      <c r="D98" s="253"/>
      <c r="E98" s="253"/>
      <c r="F98" s="253"/>
      <c r="G98" s="253"/>
      <c r="H98" s="253"/>
      <c r="I98" s="253"/>
    </row>
    <row r="99" spans="1:22">
      <c r="B99" s="253"/>
      <c r="C99" s="253"/>
      <c r="D99" s="253"/>
      <c r="E99" s="253"/>
      <c r="F99" s="253"/>
      <c r="G99" s="253"/>
      <c r="H99" s="253"/>
      <c r="I99" s="253"/>
    </row>
    <row r="100" spans="1:22">
      <c r="B100" s="253"/>
      <c r="C100" s="253"/>
      <c r="D100" s="253"/>
      <c r="E100" s="253"/>
      <c r="F100" s="253"/>
      <c r="G100" s="253"/>
      <c r="H100" s="253"/>
      <c r="I100" s="253"/>
    </row>
    <row r="101" spans="1:22">
      <c r="B101" s="253"/>
      <c r="C101" s="253"/>
      <c r="D101" s="253"/>
      <c r="E101" s="253"/>
      <c r="F101" s="253"/>
      <c r="G101" s="253"/>
      <c r="H101" s="253"/>
      <c r="I101" s="253"/>
    </row>
    <row r="102" spans="1:22">
      <c r="B102" s="253"/>
      <c r="C102" s="253"/>
      <c r="D102" s="253"/>
      <c r="E102" s="253"/>
      <c r="F102" s="253"/>
      <c r="G102" s="253"/>
      <c r="H102" s="253"/>
      <c r="I102" s="253"/>
    </row>
    <row r="103" spans="1:22">
      <c r="B103" s="253"/>
      <c r="C103" s="253"/>
      <c r="D103" s="253"/>
      <c r="E103" s="253"/>
      <c r="F103" s="253"/>
      <c r="G103" s="253"/>
      <c r="H103" s="253"/>
      <c r="I103" s="253"/>
    </row>
    <row r="104" spans="1:22" ht="35.25">
      <c r="A104" s="1003"/>
      <c r="B104" s="1003"/>
      <c r="C104" s="1003"/>
      <c r="D104" s="1003"/>
      <c r="E104" s="1003"/>
      <c r="F104" s="1003"/>
      <c r="G104" s="1003"/>
      <c r="H104" s="1003"/>
      <c r="I104" s="1003"/>
      <c r="J104" s="1003"/>
      <c r="K104" s="1003"/>
      <c r="L104" s="1003"/>
      <c r="M104" s="1003"/>
      <c r="N104" s="1003"/>
      <c r="O104" s="1003"/>
      <c r="P104" s="1003"/>
      <c r="Q104" s="1003"/>
      <c r="R104" s="1003"/>
      <c r="S104" s="1003"/>
      <c r="T104" s="1003"/>
      <c r="U104" s="1003"/>
      <c r="V104" s="258"/>
    </row>
    <row r="105" spans="1:22" ht="20.25">
      <c r="A105" s="1062"/>
      <c r="B105" s="1062"/>
      <c r="C105" s="1062"/>
      <c r="D105" s="1062"/>
      <c r="E105" s="1062"/>
      <c r="F105" s="1062"/>
      <c r="G105" s="1062"/>
      <c r="H105" s="1062"/>
      <c r="I105" s="1062"/>
      <c r="J105" s="1062"/>
      <c r="K105" s="1062"/>
      <c r="L105" s="1062"/>
      <c r="M105" s="1062"/>
      <c r="N105" s="1062"/>
      <c r="O105" s="1062"/>
      <c r="P105" s="1062"/>
      <c r="Q105" s="1062"/>
      <c r="R105" s="1062"/>
      <c r="S105" s="1062"/>
      <c r="T105" s="1062"/>
      <c r="U105" s="1062"/>
    </row>
    <row r="106" spans="1:22">
      <c r="B106" s="253"/>
      <c r="C106" s="253"/>
      <c r="D106" s="253"/>
      <c r="E106" s="253"/>
      <c r="F106" s="253"/>
      <c r="G106" s="253"/>
      <c r="H106" s="253"/>
      <c r="I106" s="253"/>
    </row>
    <row r="107" spans="1:22">
      <c r="B107" s="253"/>
      <c r="C107" s="253"/>
      <c r="D107" s="253"/>
      <c r="E107" s="253"/>
      <c r="F107" s="253"/>
      <c r="G107" s="253"/>
      <c r="H107" s="253"/>
      <c r="I107" s="253"/>
    </row>
    <row r="108" spans="1:22">
      <c r="B108" s="253"/>
      <c r="C108" s="253"/>
      <c r="D108" s="253"/>
      <c r="E108" s="253"/>
      <c r="F108" s="253"/>
      <c r="G108" s="253"/>
      <c r="H108" s="253"/>
      <c r="I108" s="253"/>
    </row>
    <row r="109" spans="1:22">
      <c r="B109" s="253"/>
      <c r="C109" s="253"/>
      <c r="D109" s="253"/>
      <c r="E109" s="253"/>
      <c r="F109" s="253"/>
      <c r="G109" s="253"/>
      <c r="H109" s="253"/>
      <c r="I109" s="253"/>
    </row>
    <row r="110" spans="1:22" ht="33.75">
      <c r="A110" s="1061"/>
      <c r="B110" s="1061"/>
      <c r="C110" s="1061"/>
      <c r="D110" s="1061"/>
      <c r="E110" s="1061"/>
      <c r="F110" s="1061"/>
      <c r="G110" s="1061"/>
      <c r="H110" s="1061"/>
      <c r="I110" s="1061"/>
      <c r="J110" s="1061"/>
      <c r="K110" s="1061"/>
      <c r="L110" s="1061"/>
      <c r="M110" s="1061"/>
      <c r="N110" s="1061"/>
      <c r="O110" s="1061"/>
      <c r="P110" s="1061"/>
      <c r="Q110" s="1061"/>
      <c r="R110" s="1061"/>
      <c r="S110" s="1061"/>
      <c r="T110" s="1061"/>
      <c r="U110" s="1061"/>
      <c r="V110" s="259"/>
    </row>
    <row r="111" spans="1:22">
      <c r="B111" s="253"/>
      <c r="C111" s="253"/>
      <c r="D111" s="253"/>
      <c r="E111" s="253"/>
      <c r="F111" s="253"/>
      <c r="G111" s="253"/>
      <c r="H111" s="253"/>
      <c r="I111" s="253"/>
    </row>
    <row r="112" spans="1:22">
      <c r="B112" s="253"/>
      <c r="C112" s="253"/>
      <c r="D112" s="253"/>
      <c r="E112" s="253"/>
      <c r="F112" s="253"/>
      <c r="G112" s="253"/>
      <c r="H112" s="253"/>
      <c r="I112" s="253"/>
    </row>
    <row r="113" spans="1:22">
      <c r="B113" s="253"/>
      <c r="C113" s="253"/>
      <c r="D113" s="253"/>
      <c r="E113" s="253"/>
      <c r="F113" s="253"/>
      <c r="G113" s="253"/>
      <c r="H113" s="253"/>
      <c r="I113" s="253"/>
    </row>
    <row r="114" spans="1:22">
      <c r="B114" s="253"/>
      <c r="C114" s="253"/>
      <c r="D114" s="253"/>
      <c r="E114" s="253"/>
      <c r="F114" s="253"/>
      <c r="G114" s="253"/>
      <c r="H114" s="253"/>
      <c r="I114" s="253"/>
    </row>
    <row r="115" spans="1:22" ht="15.75">
      <c r="A115" s="1004"/>
      <c r="B115" s="1004"/>
      <c r="C115" s="1004"/>
      <c r="D115" s="1004"/>
      <c r="E115" s="1004"/>
      <c r="F115" s="1004"/>
      <c r="G115" s="1004"/>
      <c r="H115" s="1004"/>
      <c r="I115" s="1004"/>
      <c r="J115" s="1004"/>
      <c r="K115" s="1004"/>
      <c r="L115" s="1004"/>
      <c r="M115" s="1004"/>
      <c r="N115" s="1004"/>
      <c r="O115" s="1004"/>
      <c r="P115" s="1004"/>
      <c r="Q115" s="1004"/>
      <c r="R115" s="1004"/>
      <c r="S115" s="1004"/>
      <c r="T115" s="1004"/>
      <c r="U115" s="1004"/>
      <c r="V115" s="260"/>
    </row>
    <row r="116" spans="1:22">
      <c r="B116" s="253"/>
      <c r="C116" s="253"/>
      <c r="D116" s="253"/>
      <c r="E116" s="253"/>
      <c r="F116" s="253"/>
      <c r="G116" s="253"/>
      <c r="H116" s="253"/>
      <c r="I116" s="253"/>
    </row>
    <row r="117" spans="1:22">
      <c r="B117" s="253"/>
      <c r="C117" s="253"/>
      <c r="D117" s="253"/>
      <c r="E117" s="253"/>
      <c r="F117" s="253"/>
      <c r="G117" s="253"/>
      <c r="H117" s="253"/>
      <c r="I117" s="253"/>
    </row>
    <row r="118" spans="1:22">
      <c r="B118" s="253"/>
      <c r="C118" s="253"/>
      <c r="D118" s="253"/>
      <c r="E118" s="253"/>
      <c r="F118" s="253"/>
      <c r="G118" s="253"/>
      <c r="H118" s="253"/>
      <c r="I118" s="253"/>
    </row>
    <row r="119" spans="1:22">
      <c r="B119" s="253"/>
      <c r="C119" s="253"/>
      <c r="D119" s="253"/>
      <c r="E119" s="253"/>
      <c r="F119" s="253"/>
      <c r="G119" s="253"/>
      <c r="H119" s="253"/>
      <c r="I119" s="253"/>
    </row>
    <row r="125" spans="1:22" hidden="1"/>
    <row r="126" spans="1:22" hidden="1"/>
    <row r="127" spans="1:22" hidden="1"/>
    <row r="128" spans="1:22" hidden="1"/>
    <row r="129" spans="1:23" hidden="1"/>
    <row r="130" spans="1:23" hidden="1"/>
    <row r="131" spans="1:23" hidden="1"/>
    <row r="132" spans="1:23" hidden="1"/>
    <row r="133" spans="1:23" hidden="1"/>
    <row r="134" spans="1:23" hidden="1"/>
    <row r="135" spans="1:23" hidden="1"/>
    <row r="136" spans="1:23" hidden="1"/>
    <row r="137" spans="1:23" s="254" customFormat="1" ht="21.75" customHeight="1">
      <c r="A137" s="1068" t="s">
        <v>152</v>
      </c>
      <c r="B137" s="1069"/>
      <c r="C137" s="1069"/>
      <c r="D137" s="1069"/>
      <c r="E137" s="1069"/>
      <c r="F137" s="1069"/>
      <c r="G137" s="1069"/>
      <c r="H137" s="1069"/>
      <c r="I137" s="1069"/>
      <c r="J137" s="1069"/>
      <c r="K137" s="1069"/>
      <c r="L137" s="1069"/>
      <c r="M137" s="1069"/>
      <c r="N137" s="1069"/>
      <c r="O137" s="1069"/>
      <c r="P137" s="1069"/>
      <c r="Q137" s="1069"/>
      <c r="R137" s="1069"/>
      <c r="S137" s="1069"/>
      <c r="T137" s="1069"/>
      <c r="U137" s="1069"/>
      <c r="V137" s="1069"/>
      <c r="W137" s="1070"/>
    </row>
    <row r="138" spans="1:23" s="254" customFormat="1" ht="24" customHeight="1">
      <c r="A138" s="1071" t="s">
        <v>151</v>
      </c>
      <c r="B138" s="1072"/>
      <c r="C138" s="1072"/>
      <c r="D138" s="1072"/>
      <c r="E138" s="1072"/>
      <c r="F138" s="1072"/>
      <c r="G138" s="1072"/>
      <c r="H138" s="1072"/>
      <c r="I138" s="1072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3"/>
    </row>
    <row r="139" spans="1:23" s="254" customFormat="1" ht="5.25" customHeight="1">
      <c r="A139" s="316"/>
      <c r="B139" s="256"/>
      <c r="C139" s="256"/>
      <c r="D139" s="256"/>
      <c r="E139" s="256"/>
      <c r="F139" s="256"/>
      <c r="G139" s="256"/>
      <c r="H139" s="256"/>
      <c r="I139" s="256"/>
      <c r="J139" s="256"/>
      <c r="K139" s="256"/>
      <c r="L139" s="256"/>
      <c r="M139" s="324"/>
      <c r="N139" s="324"/>
      <c r="O139" s="256"/>
      <c r="P139" s="324"/>
      <c r="Q139" s="324"/>
      <c r="R139" s="256"/>
      <c r="S139" s="342"/>
      <c r="V139" s="256"/>
      <c r="W139" s="256"/>
    </row>
    <row r="140" spans="1:23" s="255" customFormat="1" ht="23.25" customHeight="1">
      <c r="A140" s="1035" t="s">
        <v>341</v>
      </c>
      <c r="B140" s="1036"/>
      <c r="C140" s="1036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7"/>
    </row>
    <row r="141" spans="1:23" ht="5.0999999999999996" customHeight="1" thickBo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V141" s="52"/>
      <c r="W141" s="52"/>
    </row>
    <row r="142" spans="1:23" ht="33.75" customHeight="1">
      <c r="A142" s="1059" t="s">
        <v>163</v>
      </c>
      <c r="B142" s="935" t="s">
        <v>49</v>
      </c>
      <c r="C142" s="931"/>
      <c r="D142" s="978" t="s">
        <v>174</v>
      </c>
      <c r="E142" s="1042" t="s">
        <v>184</v>
      </c>
      <c r="F142" s="1054" t="s">
        <v>176</v>
      </c>
      <c r="G142" s="1054" t="s">
        <v>177</v>
      </c>
      <c r="H142" s="1054" t="s">
        <v>178</v>
      </c>
      <c r="I142" s="1042" t="s">
        <v>223</v>
      </c>
      <c r="J142" s="1056" t="s">
        <v>161</v>
      </c>
      <c r="K142" s="1057"/>
      <c r="L142" s="1058"/>
      <c r="M142" s="1033" t="s">
        <v>183</v>
      </c>
      <c r="N142" s="1056"/>
      <c r="O142" s="1066" t="s">
        <v>155</v>
      </c>
      <c r="P142" s="952" t="s">
        <v>175</v>
      </c>
      <c r="Q142" s="953"/>
      <c r="R142" s="1064" t="s">
        <v>182</v>
      </c>
      <c r="S142" s="1011" t="s">
        <v>164</v>
      </c>
      <c r="T142" s="938"/>
      <c r="U142" s="974" t="s">
        <v>315</v>
      </c>
      <c r="V142" s="1038" t="s">
        <v>230</v>
      </c>
      <c r="W142" s="1039"/>
    </row>
    <row r="143" spans="1:23" ht="42.75" customHeight="1">
      <c r="A143" s="1060"/>
      <c r="B143" s="462" t="s">
        <v>172</v>
      </c>
      <c r="C143" s="463" t="s">
        <v>154</v>
      </c>
      <c r="D143" s="1046"/>
      <c r="E143" s="1043"/>
      <c r="F143" s="1055"/>
      <c r="G143" s="1055"/>
      <c r="H143" s="1055"/>
      <c r="I143" s="1043"/>
      <c r="J143" s="607" t="s">
        <v>304</v>
      </c>
      <c r="K143" s="607" t="s">
        <v>302</v>
      </c>
      <c r="L143" s="607" t="s">
        <v>303</v>
      </c>
      <c r="M143" s="461" t="s">
        <v>172</v>
      </c>
      <c r="N143" s="459" t="s">
        <v>154</v>
      </c>
      <c r="O143" s="1067"/>
      <c r="P143" s="333" t="s">
        <v>173</v>
      </c>
      <c r="Q143" s="325" t="s">
        <v>154</v>
      </c>
      <c r="R143" s="1065"/>
      <c r="S143" s="583" t="s">
        <v>173</v>
      </c>
      <c r="T143" s="476" t="s">
        <v>154</v>
      </c>
      <c r="U143" s="975"/>
      <c r="V143" s="508" t="s">
        <v>231</v>
      </c>
      <c r="W143" s="521" t="s">
        <v>232</v>
      </c>
    </row>
    <row r="144" spans="1:23" ht="12.75" customHeight="1">
      <c r="A144" s="1063"/>
      <c r="B144" s="593" t="s">
        <v>82</v>
      </c>
      <c r="C144" s="594" t="s">
        <v>165</v>
      </c>
      <c r="D144" s="595" t="s">
        <v>166</v>
      </c>
      <c r="E144" s="592" t="s">
        <v>87</v>
      </c>
      <c r="F144" s="592" t="s">
        <v>79</v>
      </c>
      <c r="G144" s="592" t="s">
        <v>80</v>
      </c>
      <c r="H144" s="592" t="s">
        <v>153</v>
      </c>
      <c r="I144" s="592" t="s">
        <v>160</v>
      </c>
      <c r="J144" s="592" t="s">
        <v>162</v>
      </c>
      <c r="K144" s="592" t="s">
        <v>83</v>
      </c>
      <c r="L144" s="592" t="s">
        <v>186</v>
      </c>
      <c r="M144" s="565" t="s">
        <v>187</v>
      </c>
      <c r="N144" s="592" t="s">
        <v>81</v>
      </c>
      <c r="O144" s="603" t="s">
        <v>188</v>
      </c>
      <c r="P144" s="334" t="s">
        <v>85</v>
      </c>
      <c r="Q144" s="326" t="s">
        <v>189</v>
      </c>
      <c r="R144" s="577" t="s">
        <v>190</v>
      </c>
      <c r="S144" s="584" t="s">
        <v>191</v>
      </c>
      <c r="T144" s="584" t="s">
        <v>192</v>
      </c>
      <c r="U144" s="584" t="s">
        <v>194</v>
      </c>
      <c r="V144" s="611" t="s">
        <v>85</v>
      </c>
      <c r="W144" s="614" t="s">
        <v>189</v>
      </c>
    </row>
    <row r="145" spans="1:33" ht="24" customHeight="1">
      <c r="A145" s="562" t="s">
        <v>213</v>
      </c>
      <c r="B145" s="596">
        <f t="shared" ref="B145:V145" si="0">SUM(B146:B147)</f>
        <v>134</v>
      </c>
      <c r="C145" s="541">
        <f t="shared" si="0"/>
        <v>0</v>
      </c>
      <c r="D145" s="542">
        <f t="shared" si="0"/>
        <v>134</v>
      </c>
      <c r="E145" s="608">
        <f t="shared" si="0"/>
        <v>0</v>
      </c>
      <c r="F145" s="273">
        <f t="shared" si="0"/>
        <v>1</v>
      </c>
      <c r="G145" s="273">
        <f t="shared" si="0"/>
        <v>0</v>
      </c>
      <c r="H145" s="273">
        <f t="shared" si="0"/>
        <v>0</v>
      </c>
      <c r="I145" s="273">
        <f t="shared" si="0"/>
        <v>2</v>
      </c>
      <c r="J145" s="273">
        <f t="shared" si="0"/>
        <v>34</v>
      </c>
      <c r="K145" s="273">
        <f t="shared" si="0"/>
        <v>5</v>
      </c>
      <c r="L145" s="273">
        <f t="shared" si="0"/>
        <v>3</v>
      </c>
      <c r="M145" s="566">
        <f t="shared" si="0"/>
        <v>45</v>
      </c>
      <c r="N145" s="609">
        <f t="shared" si="0"/>
        <v>0</v>
      </c>
      <c r="O145" s="604">
        <f t="shared" si="0"/>
        <v>45</v>
      </c>
      <c r="P145" s="339">
        <f t="shared" si="0"/>
        <v>0</v>
      </c>
      <c r="Q145" s="330">
        <f t="shared" si="0"/>
        <v>0</v>
      </c>
      <c r="R145" s="536">
        <f t="shared" si="0"/>
        <v>0</v>
      </c>
      <c r="S145" s="585">
        <f t="shared" si="0"/>
        <v>89</v>
      </c>
      <c r="T145" s="498">
        <f t="shared" si="0"/>
        <v>0</v>
      </c>
      <c r="U145" s="586">
        <f t="shared" si="0"/>
        <v>89</v>
      </c>
      <c r="V145" s="512">
        <f t="shared" si="0"/>
        <v>229</v>
      </c>
      <c r="W145" s="523">
        <f>SUM(W146:W147)</f>
        <v>97</v>
      </c>
    </row>
    <row r="146" spans="1:33" s="251" customFormat="1" ht="42" customHeight="1">
      <c r="A146" s="563" t="s">
        <v>270</v>
      </c>
      <c r="B146" s="597">
        <v>98</v>
      </c>
      <c r="C146" s="598">
        <v>0</v>
      </c>
      <c r="D146" s="599">
        <f>SUM(B146:C146)</f>
        <v>98</v>
      </c>
      <c r="E146" s="278">
        <v>0</v>
      </c>
      <c r="F146" s="279">
        <v>1</v>
      </c>
      <c r="G146" s="279">
        <v>0</v>
      </c>
      <c r="H146" s="279">
        <v>0</v>
      </c>
      <c r="I146" s="279">
        <v>1</v>
      </c>
      <c r="J146" s="279">
        <v>11</v>
      </c>
      <c r="K146" s="279">
        <v>3</v>
      </c>
      <c r="L146" s="279">
        <v>1</v>
      </c>
      <c r="M146" s="567">
        <f>SUM(E146:L146)</f>
        <v>17</v>
      </c>
      <c r="N146" s="282">
        <v>0</v>
      </c>
      <c r="O146" s="605">
        <f>SUM(M146:N146)</f>
        <v>17</v>
      </c>
      <c r="P146" s="335">
        <v>0</v>
      </c>
      <c r="Q146" s="286">
        <v>0</v>
      </c>
      <c r="R146" s="578">
        <f>+P146+Q146</f>
        <v>0</v>
      </c>
      <c r="S146" s="587">
        <f>+B146-M146-P146</f>
        <v>81</v>
      </c>
      <c r="T146" s="588">
        <f>+C146-N146-Q146</f>
        <v>0</v>
      </c>
      <c r="U146" s="589">
        <f>+S146+T146</f>
        <v>81</v>
      </c>
      <c r="V146" s="612">
        <v>192</v>
      </c>
      <c r="W146" s="615">
        <v>51</v>
      </c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</row>
    <row r="147" spans="1:33" s="251" customFormat="1" ht="42" customHeight="1" thickBot="1">
      <c r="A147" s="564" t="s">
        <v>300</v>
      </c>
      <c r="B147" s="600">
        <v>36</v>
      </c>
      <c r="C147" s="601">
        <v>0</v>
      </c>
      <c r="D147" s="602">
        <f>SUM(B147:C147)</f>
        <v>36</v>
      </c>
      <c r="E147" s="610">
        <v>0</v>
      </c>
      <c r="F147" s="280">
        <v>0</v>
      </c>
      <c r="G147" s="280">
        <v>0</v>
      </c>
      <c r="H147" s="280">
        <v>0</v>
      </c>
      <c r="I147" s="280">
        <v>1</v>
      </c>
      <c r="J147" s="280">
        <v>23</v>
      </c>
      <c r="K147" s="280">
        <v>2</v>
      </c>
      <c r="L147" s="280">
        <v>2</v>
      </c>
      <c r="M147" s="569">
        <f>SUM(E147:L147)</f>
        <v>28</v>
      </c>
      <c r="N147" s="380">
        <v>0</v>
      </c>
      <c r="O147" s="606">
        <f>SUM(M147:N147)</f>
        <v>28</v>
      </c>
      <c r="P147" s="360">
        <v>0</v>
      </c>
      <c r="Q147" s="381">
        <v>0</v>
      </c>
      <c r="R147" s="579">
        <f>+P147+Q147</f>
        <v>0</v>
      </c>
      <c r="S147" s="587">
        <f>+B147-M147-P147</f>
        <v>8</v>
      </c>
      <c r="T147" s="590">
        <f>+C147-N147-Q147</f>
        <v>0</v>
      </c>
      <c r="U147" s="591">
        <f>+S147+T147</f>
        <v>8</v>
      </c>
      <c r="V147" s="613">
        <v>37</v>
      </c>
      <c r="W147" s="616">
        <v>46</v>
      </c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</row>
    <row r="148" spans="1:33" s="43" customFormat="1" ht="12.75" customHeight="1">
      <c r="A148" s="949" t="s">
        <v>333</v>
      </c>
      <c r="B148" s="949"/>
      <c r="C148" s="949"/>
      <c r="D148" s="949"/>
      <c r="E148" s="949"/>
      <c r="F148" s="949"/>
      <c r="G148" s="949"/>
      <c r="H148" s="949"/>
      <c r="I148" s="949"/>
      <c r="J148" s="949"/>
      <c r="K148" s="949"/>
      <c r="L148" s="949"/>
      <c r="M148" s="949"/>
      <c r="N148" s="949"/>
      <c r="O148" s="949"/>
      <c r="P148" s="949"/>
      <c r="Q148" s="949"/>
      <c r="R148" s="949"/>
      <c r="S148" s="949"/>
      <c r="T148" s="949"/>
      <c r="U148" s="949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</row>
    <row r="149" spans="1:33" s="266" customFormat="1" ht="10.5" customHeight="1">
      <c r="A149" s="317"/>
      <c r="B149" s="262"/>
      <c r="C149" s="262"/>
      <c r="D149" s="262"/>
      <c r="E149" s="262"/>
      <c r="F149" s="262"/>
      <c r="G149" s="262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T149" s="267"/>
      <c r="U149" s="267"/>
      <c r="V149" s="265"/>
      <c r="W149" s="265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</row>
    <row r="150" spans="1:33" s="43" customFormat="1" ht="10.5" customHeight="1">
      <c r="A150" s="313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T150" s="44"/>
      <c r="U150" s="44"/>
      <c r="V150" s="250"/>
      <c r="W150" s="250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>
      <c r="A151" s="313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T151" s="44"/>
      <c r="U151" s="44"/>
      <c r="V151" s="250"/>
      <c r="W151" s="250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>
      <c r="A152" s="313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250"/>
      <c r="W152" s="250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>
      <c r="A153" s="313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250"/>
      <c r="W153" s="250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>
      <c r="A154" s="313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250"/>
      <c r="W154" s="250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>
      <c r="A155" s="313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250"/>
      <c r="W155" s="250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>
      <c r="A156" s="313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250"/>
      <c r="W156" s="250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>
      <c r="A157" s="313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250"/>
      <c r="W157" s="250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>
      <c r="A158" s="313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250"/>
      <c r="W158" s="250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>
      <c r="A159" s="313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250"/>
      <c r="W159" s="250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>
      <c r="A160" s="313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250"/>
      <c r="W160" s="250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>
      <c r="A161" s="313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250"/>
      <c r="W161" s="250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>
      <c r="A162" s="313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250"/>
      <c r="W162" s="250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>
      <c r="A163" s="313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250"/>
      <c r="W163" s="250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43" customFormat="1" ht="10.5" customHeight="1">
      <c r="A164" s="313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250"/>
      <c r="W164" s="250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:33" s="43" customFormat="1" ht="10.5" customHeight="1">
      <c r="A165" s="313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250"/>
      <c r="W165" s="250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 spans="1:33" s="43" customFormat="1" ht="10.5" customHeight="1">
      <c r="A166" s="313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250"/>
      <c r="W166" s="250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 spans="1:33" s="43" customFormat="1" ht="10.5" customHeight="1">
      <c r="A167" s="313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250"/>
      <c r="W167" s="250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</row>
    <row r="168" spans="1:33" s="43" customFormat="1" ht="10.5" customHeight="1">
      <c r="A168" s="313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250"/>
      <c r="W168" s="250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</row>
    <row r="169" spans="1:33" s="43" customFormat="1" ht="10.5" customHeight="1">
      <c r="A169" s="313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250"/>
      <c r="W169" s="250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</row>
    <row r="170" spans="1:33" s="43" customFormat="1" ht="10.5" customHeight="1">
      <c r="A170" s="313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250"/>
      <c r="W170" s="250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</row>
    <row r="171" spans="1:33" s="43" customFormat="1" ht="10.5" customHeight="1">
      <c r="A171" s="313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250"/>
      <c r="W171" s="250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  <row r="172" spans="1:33" s="43" customFormat="1" ht="10.5" customHeight="1">
      <c r="A172" s="313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250"/>
      <c r="W172" s="250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 spans="1:33" s="43" customFormat="1" ht="10.5" customHeight="1">
      <c r="A173" s="313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250"/>
      <c r="W173" s="250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 spans="1:33" s="255" customFormat="1" ht="23.25" customHeight="1">
      <c r="A174" s="1035" t="s">
        <v>342</v>
      </c>
      <c r="B174" s="1036"/>
      <c r="C174" s="1036"/>
      <c r="D174" s="1036"/>
      <c r="E174" s="1036"/>
      <c r="F174" s="1036"/>
      <c r="G174" s="1036"/>
      <c r="H174" s="1036"/>
      <c r="I174" s="1036"/>
      <c r="J174" s="1036"/>
      <c r="K174" s="1036"/>
      <c r="L174" s="1036"/>
      <c r="M174" s="1036"/>
      <c r="N174" s="1036"/>
      <c r="O174" s="1036"/>
      <c r="P174" s="1036"/>
      <c r="Q174" s="1036"/>
      <c r="R174" s="1036"/>
      <c r="S174" s="1036"/>
      <c r="T174" s="1036"/>
      <c r="U174" s="1036"/>
      <c r="V174" s="1036"/>
      <c r="W174" s="1037"/>
    </row>
    <row r="175" spans="1:33" ht="5.0999999999999996" customHeight="1" thickBo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V175" s="52"/>
      <c r="W175" s="52"/>
    </row>
    <row r="176" spans="1:33" ht="33.75" customHeight="1">
      <c r="A176" s="1059" t="s">
        <v>163</v>
      </c>
      <c r="B176" s="935" t="s">
        <v>49</v>
      </c>
      <c r="C176" s="931"/>
      <c r="D176" s="957" t="s">
        <v>174</v>
      </c>
      <c r="E176" s="1031" t="s">
        <v>184</v>
      </c>
      <c r="F176" s="1033" t="s">
        <v>176</v>
      </c>
      <c r="G176" s="1033" t="s">
        <v>177</v>
      </c>
      <c r="H176" s="1033" t="s">
        <v>178</v>
      </c>
      <c r="I176" s="1033" t="s">
        <v>185</v>
      </c>
      <c r="J176" s="1033" t="s">
        <v>161</v>
      </c>
      <c r="K176" s="1033"/>
      <c r="L176" s="1033"/>
      <c r="M176" s="1033" t="s">
        <v>183</v>
      </c>
      <c r="N176" s="1033"/>
      <c r="O176" s="1044" t="s">
        <v>155</v>
      </c>
      <c r="P176" s="952" t="s">
        <v>175</v>
      </c>
      <c r="Q176" s="953"/>
      <c r="R176" s="1040" t="s">
        <v>182</v>
      </c>
      <c r="S176" s="937" t="s">
        <v>164</v>
      </c>
      <c r="T176" s="938"/>
      <c r="U176" s="933" t="s">
        <v>305</v>
      </c>
      <c r="V176" s="1038" t="s">
        <v>230</v>
      </c>
      <c r="W176" s="1039"/>
    </row>
    <row r="177" spans="1:33" ht="45" customHeight="1">
      <c r="A177" s="1060"/>
      <c r="B177" s="462" t="s">
        <v>172</v>
      </c>
      <c r="C177" s="463" t="s">
        <v>154</v>
      </c>
      <c r="D177" s="1030"/>
      <c r="E177" s="1032"/>
      <c r="F177" s="1034"/>
      <c r="G177" s="1034"/>
      <c r="H177" s="1034"/>
      <c r="I177" s="1034"/>
      <c r="J177" s="277" t="s">
        <v>179</v>
      </c>
      <c r="K177" s="277" t="s">
        <v>180</v>
      </c>
      <c r="L177" s="277" t="s">
        <v>181</v>
      </c>
      <c r="M177" s="461" t="s">
        <v>172</v>
      </c>
      <c r="N177" s="277" t="s">
        <v>154</v>
      </c>
      <c r="O177" s="1045"/>
      <c r="P177" s="333" t="s">
        <v>172</v>
      </c>
      <c r="Q177" s="325" t="s">
        <v>154</v>
      </c>
      <c r="R177" s="1041"/>
      <c r="S177" s="475" t="s">
        <v>173</v>
      </c>
      <c r="T177" s="476" t="s">
        <v>154</v>
      </c>
      <c r="U177" s="934"/>
      <c r="V177" s="666" t="s">
        <v>231</v>
      </c>
      <c r="W177" s="521" t="s">
        <v>232</v>
      </c>
    </row>
    <row r="178" spans="1:33" ht="12.75" customHeight="1" thickBot="1">
      <c r="A178" s="1060"/>
      <c r="B178" s="632" t="s">
        <v>82</v>
      </c>
      <c r="C178" s="539" t="s">
        <v>165</v>
      </c>
      <c r="D178" s="633" t="s">
        <v>166</v>
      </c>
      <c r="E178" s="492" t="s">
        <v>87</v>
      </c>
      <c r="F178" s="493" t="s">
        <v>79</v>
      </c>
      <c r="G178" s="493" t="s">
        <v>80</v>
      </c>
      <c r="H178" s="493" t="s">
        <v>153</v>
      </c>
      <c r="I178" s="493" t="s">
        <v>160</v>
      </c>
      <c r="J178" s="493" t="s">
        <v>162</v>
      </c>
      <c r="K178" s="493" t="s">
        <v>83</v>
      </c>
      <c r="L178" s="493" t="s">
        <v>186</v>
      </c>
      <c r="M178" s="483" t="s">
        <v>187</v>
      </c>
      <c r="N178" s="493" t="s">
        <v>81</v>
      </c>
      <c r="O178" s="637" t="s">
        <v>188</v>
      </c>
      <c r="P178" s="336" t="s">
        <v>85</v>
      </c>
      <c r="Q178" s="327" t="s">
        <v>189</v>
      </c>
      <c r="R178" s="639" t="s">
        <v>190</v>
      </c>
      <c r="S178" s="494" t="s">
        <v>191</v>
      </c>
      <c r="T178" s="495" t="s">
        <v>192</v>
      </c>
      <c r="U178" s="496" t="s">
        <v>193</v>
      </c>
      <c r="V178" s="667" t="s">
        <v>85</v>
      </c>
      <c r="W178" s="643" t="s">
        <v>189</v>
      </c>
    </row>
    <row r="179" spans="1:33" ht="24" customHeight="1" thickBot="1">
      <c r="A179" s="658" t="s">
        <v>214</v>
      </c>
      <c r="B179" s="659">
        <f t="shared" ref="B179:V179" si="1">SUM(B180:B194)</f>
        <v>4252</v>
      </c>
      <c r="C179" s="659">
        <f t="shared" si="1"/>
        <v>6085</v>
      </c>
      <c r="D179" s="659">
        <f t="shared" si="1"/>
        <v>10337</v>
      </c>
      <c r="E179" s="660">
        <f t="shared" si="1"/>
        <v>64</v>
      </c>
      <c r="F179" s="660">
        <f t="shared" si="1"/>
        <v>592</v>
      </c>
      <c r="G179" s="660">
        <f t="shared" si="1"/>
        <v>3</v>
      </c>
      <c r="H179" s="660">
        <f t="shared" si="1"/>
        <v>0</v>
      </c>
      <c r="I179" s="660">
        <f t="shared" si="1"/>
        <v>17</v>
      </c>
      <c r="J179" s="660">
        <f t="shared" si="1"/>
        <v>1</v>
      </c>
      <c r="K179" s="660">
        <f t="shared" si="1"/>
        <v>1</v>
      </c>
      <c r="L179" s="660">
        <f t="shared" si="1"/>
        <v>0</v>
      </c>
      <c r="M179" s="661">
        <f t="shared" si="1"/>
        <v>678</v>
      </c>
      <c r="N179" s="660">
        <f t="shared" si="1"/>
        <v>250</v>
      </c>
      <c r="O179" s="661">
        <f t="shared" si="1"/>
        <v>928</v>
      </c>
      <c r="P179" s="662">
        <f t="shared" si="1"/>
        <v>33</v>
      </c>
      <c r="Q179" s="662">
        <f t="shared" si="1"/>
        <v>120</v>
      </c>
      <c r="R179" s="663">
        <f t="shared" si="1"/>
        <v>153</v>
      </c>
      <c r="S179" s="664">
        <f t="shared" si="1"/>
        <v>3541</v>
      </c>
      <c r="T179" s="664">
        <f t="shared" si="1"/>
        <v>5715</v>
      </c>
      <c r="U179" s="664">
        <f t="shared" si="1"/>
        <v>9256</v>
      </c>
      <c r="V179" s="668">
        <f t="shared" si="1"/>
        <v>1290</v>
      </c>
      <c r="W179" s="665">
        <f>SUM(W180:W194)</f>
        <v>581</v>
      </c>
    </row>
    <row r="180" spans="1:33" s="251" customFormat="1" ht="24" customHeight="1">
      <c r="A180" s="647" t="s">
        <v>215</v>
      </c>
      <c r="B180" s="648">
        <v>689</v>
      </c>
      <c r="C180" s="649">
        <v>205</v>
      </c>
      <c r="D180" s="650">
        <f>SUM(B180:C180)</f>
        <v>894</v>
      </c>
      <c r="E180" s="651">
        <v>13</v>
      </c>
      <c r="F180" s="651">
        <v>52</v>
      </c>
      <c r="G180" s="651">
        <v>0</v>
      </c>
      <c r="H180" s="651">
        <v>0</v>
      </c>
      <c r="I180" s="651">
        <v>0</v>
      </c>
      <c r="J180" s="651">
        <v>0</v>
      </c>
      <c r="K180" s="651">
        <v>0</v>
      </c>
      <c r="L180" s="651">
        <v>0</v>
      </c>
      <c r="M180" s="652">
        <f>SUM(E180:L180)</f>
        <v>65</v>
      </c>
      <c r="N180" s="651">
        <v>0</v>
      </c>
      <c r="O180" s="653">
        <f>SUM(M180:N180)</f>
        <v>65</v>
      </c>
      <c r="P180" s="654">
        <v>2</v>
      </c>
      <c r="Q180" s="655">
        <v>20</v>
      </c>
      <c r="R180" s="656">
        <f>SUM(P180:Q180)</f>
        <v>22</v>
      </c>
      <c r="S180" s="657">
        <f t="shared" ref="S180:S194" si="2">B180-M180-P180</f>
        <v>622</v>
      </c>
      <c r="T180" s="657">
        <f t="shared" ref="T180:T194" si="3">C180-N180-Q180</f>
        <v>185</v>
      </c>
      <c r="U180" s="657">
        <f t="shared" ref="U180:U185" si="4">+S180+T180</f>
        <v>807</v>
      </c>
      <c r="V180" s="669">
        <v>212</v>
      </c>
      <c r="W180" s="645">
        <v>88</v>
      </c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</row>
    <row r="181" spans="1:33" s="251" customFormat="1" ht="24" customHeight="1">
      <c r="A181" s="628" t="s">
        <v>239</v>
      </c>
      <c r="B181" s="634">
        <v>664</v>
      </c>
      <c r="C181" s="598">
        <v>245</v>
      </c>
      <c r="D181" s="635">
        <f t="shared" ref="D181:D194" si="5">SUM(B181:C181)</f>
        <v>909</v>
      </c>
      <c r="E181" s="279">
        <v>9</v>
      </c>
      <c r="F181" s="279">
        <v>47</v>
      </c>
      <c r="G181" s="279">
        <v>0</v>
      </c>
      <c r="H181" s="279">
        <v>0</v>
      </c>
      <c r="I181" s="279">
        <v>2</v>
      </c>
      <c r="J181" s="279">
        <v>0</v>
      </c>
      <c r="K181" s="279">
        <v>0</v>
      </c>
      <c r="L181" s="279">
        <v>0</v>
      </c>
      <c r="M181" s="567">
        <f>SUM(E181:L181)</f>
        <v>58</v>
      </c>
      <c r="N181" s="279">
        <v>0</v>
      </c>
      <c r="O181" s="568">
        <f t="shared" ref="O181:O194" si="6">SUM(M181:N181)</f>
        <v>58</v>
      </c>
      <c r="P181" s="337">
        <v>5</v>
      </c>
      <c r="Q181" s="286">
        <v>24</v>
      </c>
      <c r="R181" s="640">
        <f t="shared" ref="R181:R194" si="7">SUM(P181:Q181)</f>
        <v>29</v>
      </c>
      <c r="S181" s="575">
        <f t="shared" si="2"/>
        <v>601</v>
      </c>
      <c r="T181" s="575">
        <f t="shared" si="3"/>
        <v>221</v>
      </c>
      <c r="U181" s="575">
        <f t="shared" si="4"/>
        <v>822</v>
      </c>
      <c r="V181" s="670">
        <v>213</v>
      </c>
      <c r="W181" s="644">
        <v>75</v>
      </c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</row>
    <row r="182" spans="1:33" s="251" customFormat="1" ht="24" customHeight="1">
      <c r="A182" s="628" t="s">
        <v>240</v>
      </c>
      <c r="B182" s="634">
        <v>251</v>
      </c>
      <c r="C182" s="598">
        <v>1326</v>
      </c>
      <c r="D182" s="635">
        <f t="shared" si="5"/>
        <v>1577</v>
      </c>
      <c r="E182" s="279">
        <v>4</v>
      </c>
      <c r="F182" s="279">
        <v>118</v>
      </c>
      <c r="G182" s="279">
        <v>0</v>
      </c>
      <c r="H182" s="279">
        <v>0</v>
      </c>
      <c r="I182" s="279">
        <v>4</v>
      </c>
      <c r="J182" s="279">
        <v>0</v>
      </c>
      <c r="K182" s="279">
        <v>1</v>
      </c>
      <c r="L182" s="279">
        <v>0</v>
      </c>
      <c r="M182" s="567">
        <f t="shared" ref="M182:M194" si="8">SUM(E182:L182)</f>
        <v>127</v>
      </c>
      <c r="N182" s="279">
        <v>82</v>
      </c>
      <c r="O182" s="568">
        <f t="shared" si="6"/>
        <v>209</v>
      </c>
      <c r="P182" s="337">
        <v>5</v>
      </c>
      <c r="Q182" s="286">
        <v>24</v>
      </c>
      <c r="R182" s="640">
        <f t="shared" si="7"/>
        <v>29</v>
      </c>
      <c r="S182" s="575">
        <f t="shared" si="2"/>
        <v>119</v>
      </c>
      <c r="T182" s="575">
        <f t="shared" si="3"/>
        <v>1220</v>
      </c>
      <c r="U182" s="575">
        <f t="shared" si="4"/>
        <v>1339</v>
      </c>
      <c r="V182" s="670">
        <v>88</v>
      </c>
      <c r="W182" s="644">
        <v>95</v>
      </c>
      <c r="Y182" s="252"/>
      <c r="Z182" s="252"/>
      <c r="AA182" s="252"/>
      <c r="AB182" s="252"/>
      <c r="AC182" s="252"/>
      <c r="AD182" s="252"/>
      <c r="AE182" s="252"/>
      <c r="AF182" s="252"/>
      <c r="AG182" s="252"/>
    </row>
    <row r="183" spans="1:33" s="251" customFormat="1" ht="24" customHeight="1">
      <c r="A183" s="628" t="s">
        <v>241</v>
      </c>
      <c r="B183" s="634">
        <v>324</v>
      </c>
      <c r="C183" s="598">
        <v>1396</v>
      </c>
      <c r="D183" s="635">
        <f t="shared" si="5"/>
        <v>1720</v>
      </c>
      <c r="E183" s="279">
        <v>5</v>
      </c>
      <c r="F183" s="279">
        <v>101</v>
      </c>
      <c r="G183" s="279">
        <v>0</v>
      </c>
      <c r="H183" s="279">
        <v>0</v>
      </c>
      <c r="I183" s="279">
        <v>5</v>
      </c>
      <c r="J183" s="279">
        <v>0</v>
      </c>
      <c r="K183" s="279">
        <v>0</v>
      </c>
      <c r="L183" s="279">
        <v>0</v>
      </c>
      <c r="M183" s="567">
        <f t="shared" si="8"/>
        <v>111</v>
      </c>
      <c r="N183" s="279">
        <v>26</v>
      </c>
      <c r="O183" s="568">
        <f t="shared" si="6"/>
        <v>137</v>
      </c>
      <c r="P183" s="337">
        <v>4</v>
      </c>
      <c r="Q183" s="286">
        <v>24</v>
      </c>
      <c r="R183" s="640">
        <f t="shared" si="7"/>
        <v>28</v>
      </c>
      <c r="S183" s="575">
        <f t="shared" si="2"/>
        <v>209</v>
      </c>
      <c r="T183" s="575">
        <f t="shared" si="3"/>
        <v>1346</v>
      </c>
      <c r="U183" s="575">
        <f t="shared" si="4"/>
        <v>1555</v>
      </c>
      <c r="V183" s="670">
        <v>64</v>
      </c>
      <c r="W183" s="644">
        <v>32</v>
      </c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</row>
    <row r="184" spans="1:33" s="251" customFormat="1" ht="24" customHeight="1">
      <c r="A184" s="628" t="s">
        <v>296</v>
      </c>
      <c r="B184" s="634">
        <v>285</v>
      </c>
      <c r="C184" s="598">
        <v>69</v>
      </c>
      <c r="D184" s="635">
        <f t="shared" si="5"/>
        <v>354</v>
      </c>
      <c r="E184" s="279">
        <v>0</v>
      </c>
      <c r="F184" s="279">
        <v>9</v>
      </c>
      <c r="G184" s="279">
        <v>0</v>
      </c>
      <c r="H184" s="279">
        <v>0</v>
      </c>
      <c r="I184" s="279">
        <v>0</v>
      </c>
      <c r="J184" s="279">
        <v>0</v>
      </c>
      <c r="K184" s="279">
        <v>0</v>
      </c>
      <c r="L184" s="279">
        <v>0</v>
      </c>
      <c r="M184" s="567">
        <f t="shared" si="8"/>
        <v>9</v>
      </c>
      <c r="N184" s="279">
        <v>0</v>
      </c>
      <c r="O184" s="568">
        <f t="shared" si="6"/>
        <v>9</v>
      </c>
      <c r="P184" s="337">
        <v>0</v>
      </c>
      <c r="Q184" s="286">
        <v>1</v>
      </c>
      <c r="R184" s="640">
        <f>SUM(P184:Q184)</f>
        <v>1</v>
      </c>
      <c r="S184" s="575">
        <f>B184-M184-P184</f>
        <v>276</v>
      </c>
      <c r="T184" s="575">
        <f t="shared" si="3"/>
        <v>68</v>
      </c>
      <c r="U184" s="575">
        <f t="shared" si="4"/>
        <v>344</v>
      </c>
      <c r="V184" s="669">
        <v>73</v>
      </c>
      <c r="W184" s="645">
        <v>13</v>
      </c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</row>
    <row r="185" spans="1:33" s="251" customFormat="1" ht="24" customHeight="1">
      <c r="A185" s="628" t="s">
        <v>301</v>
      </c>
      <c r="B185" s="634">
        <v>517</v>
      </c>
      <c r="C185" s="598">
        <v>757</v>
      </c>
      <c r="D185" s="635">
        <f t="shared" si="5"/>
        <v>1274</v>
      </c>
      <c r="E185" s="279">
        <v>3</v>
      </c>
      <c r="F185" s="279">
        <v>18</v>
      </c>
      <c r="G185" s="279">
        <v>0</v>
      </c>
      <c r="H185" s="279">
        <v>0</v>
      </c>
      <c r="I185" s="279">
        <v>0</v>
      </c>
      <c r="J185" s="279">
        <v>0</v>
      </c>
      <c r="K185" s="279">
        <v>0</v>
      </c>
      <c r="L185" s="279">
        <v>0</v>
      </c>
      <c r="M185" s="567">
        <f t="shared" si="8"/>
        <v>21</v>
      </c>
      <c r="N185" s="279">
        <v>89</v>
      </c>
      <c r="O185" s="568">
        <f t="shared" si="6"/>
        <v>110</v>
      </c>
      <c r="P185" s="337">
        <v>5</v>
      </c>
      <c r="Q185" s="286">
        <v>18</v>
      </c>
      <c r="R185" s="640">
        <f t="shared" si="7"/>
        <v>23</v>
      </c>
      <c r="S185" s="575">
        <f>B185-M185-P185</f>
        <v>491</v>
      </c>
      <c r="T185" s="575">
        <f>C185-N185-Q185</f>
        <v>650</v>
      </c>
      <c r="U185" s="575">
        <f t="shared" si="4"/>
        <v>1141</v>
      </c>
      <c r="V185" s="669">
        <v>185</v>
      </c>
      <c r="W185" s="645">
        <v>36</v>
      </c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252"/>
    </row>
    <row r="186" spans="1:33" s="251" customFormat="1" ht="24" customHeight="1">
      <c r="A186" s="629" t="s">
        <v>217</v>
      </c>
      <c r="B186" s="597">
        <v>156</v>
      </c>
      <c r="C186" s="598">
        <v>132</v>
      </c>
      <c r="D186" s="635">
        <f t="shared" si="5"/>
        <v>288</v>
      </c>
      <c r="E186" s="279">
        <v>3</v>
      </c>
      <c r="F186" s="279">
        <v>9</v>
      </c>
      <c r="G186" s="279">
        <v>0</v>
      </c>
      <c r="H186" s="279">
        <v>0</v>
      </c>
      <c r="I186" s="279">
        <v>0</v>
      </c>
      <c r="J186" s="279">
        <v>0</v>
      </c>
      <c r="K186" s="279">
        <v>0</v>
      </c>
      <c r="L186" s="279">
        <v>0</v>
      </c>
      <c r="M186" s="567">
        <f t="shared" si="8"/>
        <v>12</v>
      </c>
      <c r="N186" s="279">
        <v>1</v>
      </c>
      <c r="O186" s="581">
        <f t="shared" si="6"/>
        <v>13</v>
      </c>
      <c r="P186" s="335">
        <v>3</v>
      </c>
      <c r="Q186" s="286">
        <v>0</v>
      </c>
      <c r="R186" s="640">
        <f t="shared" si="7"/>
        <v>3</v>
      </c>
      <c r="S186" s="575">
        <f t="shared" si="2"/>
        <v>141</v>
      </c>
      <c r="T186" s="575">
        <f t="shared" si="3"/>
        <v>131</v>
      </c>
      <c r="U186" s="575">
        <f t="shared" ref="U186:U191" si="9">+S186+T186</f>
        <v>272</v>
      </c>
      <c r="V186" s="669">
        <v>52</v>
      </c>
      <c r="W186" s="645">
        <v>19</v>
      </c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</row>
    <row r="187" spans="1:33" s="251" customFormat="1" ht="24" customHeight="1">
      <c r="A187" s="630" t="s">
        <v>271</v>
      </c>
      <c r="B187" s="597">
        <v>114</v>
      </c>
      <c r="C187" s="598">
        <v>271</v>
      </c>
      <c r="D187" s="635">
        <f t="shared" si="5"/>
        <v>385</v>
      </c>
      <c r="E187" s="279">
        <v>7</v>
      </c>
      <c r="F187" s="279">
        <v>33</v>
      </c>
      <c r="G187" s="279">
        <v>3</v>
      </c>
      <c r="H187" s="279">
        <v>0</v>
      </c>
      <c r="I187" s="279">
        <v>0</v>
      </c>
      <c r="J187" s="279">
        <v>0</v>
      </c>
      <c r="K187" s="279">
        <v>0</v>
      </c>
      <c r="L187" s="279">
        <v>0</v>
      </c>
      <c r="M187" s="567">
        <f t="shared" si="8"/>
        <v>43</v>
      </c>
      <c r="N187" s="279">
        <v>3</v>
      </c>
      <c r="O187" s="581">
        <f t="shared" si="6"/>
        <v>46</v>
      </c>
      <c r="P187" s="335">
        <v>1</v>
      </c>
      <c r="Q187" s="286">
        <v>0</v>
      </c>
      <c r="R187" s="640">
        <f t="shared" si="7"/>
        <v>1</v>
      </c>
      <c r="S187" s="575">
        <f t="shared" si="2"/>
        <v>70</v>
      </c>
      <c r="T187" s="575">
        <f t="shared" si="3"/>
        <v>268</v>
      </c>
      <c r="U187" s="575">
        <f t="shared" si="9"/>
        <v>338</v>
      </c>
      <c r="V187" s="670">
        <v>14</v>
      </c>
      <c r="W187" s="644">
        <v>2</v>
      </c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252"/>
    </row>
    <row r="188" spans="1:33" s="251" customFormat="1" ht="24" customHeight="1">
      <c r="A188" s="629" t="s">
        <v>216</v>
      </c>
      <c r="B188" s="597">
        <v>72</v>
      </c>
      <c r="C188" s="598">
        <v>212</v>
      </c>
      <c r="D188" s="635">
        <f t="shared" si="5"/>
        <v>284</v>
      </c>
      <c r="E188" s="279">
        <v>1</v>
      </c>
      <c r="F188" s="279">
        <v>16</v>
      </c>
      <c r="G188" s="279">
        <v>0</v>
      </c>
      <c r="H188" s="279">
        <v>0</v>
      </c>
      <c r="I188" s="279">
        <v>0</v>
      </c>
      <c r="J188" s="279">
        <v>0</v>
      </c>
      <c r="K188" s="279">
        <v>0</v>
      </c>
      <c r="L188" s="279">
        <v>0</v>
      </c>
      <c r="M188" s="567">
        <f t="shared" si="8"/>
        <v>17</v>
      </c>
      <c r="N188" s="279">
        <v>20</v>
      </c>
      <c r="O188" s="581">
        <f t="shared" si="6"/>
        <v>37</v>
      </c>
      <c r="P188" s="335">
        <v>2</v>
      </c>
      <c r="Q188" s="286">
        <v>0</v>
      </c>
      <c r="R188" s="640">
        <f t="shared" si="7"/>
        <v>2</v>
      </c>
      <c r="S188" s="575">
        <f t="shared" si="2"/>
        <v>53</v>
      </c>
      <c r="T188" s="575">
        <f t="shared" si="3"/>
        <v>192</v>
      </c>
      <c r="U188" s="575">
        <f t="shared" si="9"/>
        <v>245</v>
      </c>
      <c r="V188" s="669">
        <v>29</v>
      </c>
      <c r="W188" s="645">
        <v>26</v>
      </c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252"/>
    </row>
    <row r="189" spans="1:33" s="251" customFormat="1" ht="24" customHeight="1">
      <c r="A189" s="629" t="s">
        <v>277</v>
      </c>
      <c r="B189" s="597">
        <v>293</v>
      </c>
      <c r="C189" s="598">
        <v>354</v>
      </c>
      <c r="D189" s="635">
        <f t="shared" si="5"/>
        <v>647</v>
      </c>
      <c r="E189" s="279">
        <v>5</v>
      </c>
      <c r="F189" s="279">
        <v>30</v>
      </c>
      <c r="G189" s="279">
        <v>0</v>
      </c>
      <c r="H189" s="279">
        <v>0</v>
      </c>
      <c r="I189" s="279">
        <v>0</v>
      </c>
      <c r="J189" s="279">
        <v>1</v>
      </c>
      <c r="K189" s="279">
        <v>0</v>
      </c>
      <c r="L189" s="279">
        <v>0</v>
      </c>
      <c r="M189" s="567">
        <f t="shared" si="8"/>
        <v>36</v>
      </c>
      <c r="N189" s="279">
        <v>5</v>
      </c>
      <c r="O189" s="581">
        <f t="shared" si="6"/>
        <v>41</v>
      </c>
      <c r="P189" s="335">
        <v>2</v>
      </c>
      <c r="Q189" s="286">
        <v>0</v>
      </c>
      <c r="R189" s="640">
        <f t="shared" si="7"/>
        <v>2</v>
      </c>
      <c r="S189" s="575">
        <f t="shared" si="2"/>
        <v>255</v>
      </c>
      <c r="T189" s="575">
        <f t="shared" si="3"/>
        <v>349</v>
      </c>
      <c r="U189" s="575">
        <f t="shared" si="9"/>
        <v>604</v>
      </c>
      <c r="V189" s="669">
        <v>78</v>
      </c>
      <c r="W189" s="645">
        <v>36</v>
      </c>
      <c r="Y189" s="252"/>
      <c r="Z189" s="252"/>
      <c r="AA189" s="252"/>
      <c r="AB189" s="252"/>
      <c r="AC189" s="252"/>
      <c r="AD189" s="252"/>
      <c r="AE189" s="252"/>
      <c r="AF189" s="252"/>
      <c r="AG189" s="252"/>
    </row>
    <row r="190" spans="1:33" s="251" customFormat="1" ht="24" customHeight="1">
      <c r="A190" s="630" t="s">
        <v>224</v>
      </c>
      <c r="B190" s="597">
        <v>202</v>
      </c>
      <c r="C190" s="598">
        <v>315</v>
      </c>
      <c r="D190" s="635">
        <f t="shared" si="5"/>
        <v>517</v>
      </c>
      <c r="E190" s="279">
        <v>5</v>
      </c>
      <c r="F190" s="279">
        <v>24</v>
      </c>
      <c r="G190" s="279">
        <v>0</v>
      </c>
      <c r="H190" s="279">
        <v>0</v>
      </c>
      <c r="I190" s="279">
        <v>2</v>
      </c>
      <c r="J190" s="279">
        <v>0</v>
      </c>
      <c r="K190" s="279">
        <v>0</v>
      </c>
      <c r="L190" s="279">
        <v>0</v>
      </c>
      <c r="M190" s="567">
        <f t="shared" si="8"/>
        <v>31</v>
      </c>
      <c r="N190" s="279">
        <v>3</v>
      </c>
      <c r="O190" s="581">
        <f t="shared" si="6"/>
        <v>34</v>
      </c>
      <c r="P190" s="335">
        <v>0</v>
      </c>
      <c r="Q190" s="286">
        <v>1</v>
      </c>
      <c r="R190" s="640">
        <f t="shared" si="7"/>
        <v>1</v>
      </c>
      <c r="S190" s="575">
        <f t="shared" si="2"/>
        <v>171</v>
      </c>
      <c r="T190" s="575">
        <f t="shared" si="3"/>
        <v>311</v>
      </c>
      <c r="U190" s="575">
        <f t="shared" si="9"/>
        <v>482</v>
      </c>
      <c r="V190" s="670">
        <v>43</v>
      </c>
      <c r="W190" s="644">
        <v>24</v>
      </c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</row>
    <row r="191" spans="1:33" s="251" customFormat="1" ht="24" customHeight="1">
      <c r="A191" s="630" t="s">
        <v>218</v>
      </c>
      <c r="B191" s="597">
        <v>263</v>
      </c>
      <c r="C191" s="598">
        <v>202</v>
      </c>
      <c r="D191" s="635">
        <f t="shared" si="5"/>
        <v>465</v>
      </c>
      <c r="E191" s="279">
        <v>0</v>
      </c>
      <c r="F191" s="279">
        <v>58</v>
      </c>
      <c r="G191" s="279">
        <v>0</v>
      </c>
      <c r="H191" s="279">
        <v>0</v>
      </c>
      <c r="I191" s="279">
        <v>1</v>
      </c>
      <c r="J191" s="279">
        <v>0</v>
      </c>
      <c r="K191" s="279">
        <v>0</v>
      </c>
      <c r="L191" s="279">
        <v>0</v>
      </c>
      <c r="M191" s="567">
        <f t="shared" si="8"/>
        <v>59</v>
      </c>
      <c r="N191" s="279">
        <v>9</v>
      </c>
      <c r="O191" s="581">
        <f>SUM(M191:N191)</f>
        <v>68</v>
      </c>
      <c r="P191" s="335">
        <v>1</v>
      </c>
      <c r="Q191" s="286">
        <v>0</v>
      </c>
      <c r="R191" s="640">
        <f>SUM(P191:Q191)</f>
        <v>1</v>
      </c>
      <c r="S191" s="575">
        <f t="shared" si="2"/>
        <v>203</v>
      </c>
      <c r="T191" s="575">
        <f t="shared" si="3"/>
        <v>193</v>
      </c>
      <c r="U191" s="575">
        <f t="shared" si="9"/>
        <v>396</v>
      </c>
      <c r="V191" s="670">
        <v>76</v>
      </c>
      <c r="W191" s="644">
        <v>49</v>
      </c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</row>
    <row r="192" spans="1:33" s="251" customFormat="1" ht="24" customHeight="1">
      <c r="A192" s="629" t="s">
        <v>278</v>
      </c>
      <c r="B192" s="597">
        <v>223</v>
      </c>
      <c r="C192" s="598">
        <v>187</v>
      </c>
      <c r="D192" s="635">
        <f t="shared" si="5"/>
        <v>410</v>
      </c>
      <c r="E192" s="279">
        <v>5</v>
      </c>
      <c r="F192" s="279">
        <v>37</v>
      </c>
      <c r="G192" s="279">
        <v>0</v>
      </c>
      <c r="H192" s="279">
        <v>0</v>
      </c>
      <c r="I192" s="279">
        <v>3</v>
      </c>
      <c r="J192" s="279">
        <v>0</v>
      </c>
      <c r="K192" s="279">
        <v>0</v>
      </c>
      <c r="L192" s="279">
        <v>0</v>
      </c>
      <c r="M192" s="567">
        <f t="shared" si="8"/>
        <v>45</v>
      </c>
      <c r="N192" s="279">
        <v>4</v>
      </c>
      <c r="O192" s="581">
        <f t="shared" si="6"/>
        <v>49</v>
      </c>
      <c r="P192" s="335">
        <v>1</v>
      </c>
      <c r="Q192" s="286">
        <v>1</v>
      </c>
      <c r="R192" s="640">
        <f t="shared" si="7"/>
        <v>2</v>
      </c>
      <c r="S192" s="575">
        <f t="shared" si="2"/>
        <v>177</v>
      </c>
      <c r="T192" s="575">
        <f t="shared" si="3"/>
        <v>182</v>
      </c>
      <c r="U192" s="575">
        <f>+S192+T192</f>
        <v>359</v>
      </c>
      <c r="V192" s="669">
        <v>77</v>
      </c>
      <c r="W192" s="645">
        <v>51</v>
      </c>
      <c r="X192" s="252"/>
      <c r="Y192" s="252"/>
      <c r="Z192" s="252"/>
      <c r="AA192" s="252"/>
      <c r="AB192" s="252"/>
      <c r="AC192" s="252"/>
      <c r="AD192" s="252"/>
      <c r="AE192" s="252"/>
      <c r="AF192" s="252"/>
      <c r="AG192" s="252"/>
    </row>
    <row r="193" spans="1:33" s="251" customFormat="1" ht="24" customHeight="1">
      <c r="A193" s="630" t="s">
        <v>219</v>
      </c>
      <c r="B193" s="597">
        <v>113</v>
      </c>
      <c r="C193" s="598">
        <v>260</v>
      </c>
      <c r="D193" s="635">
        <f t="shared" si="5"/>
        <v>373</v>
      </c>
      <c r="E193" s="279">
        <v>4</v>
      </c>
      <c r="F193" s="279">
        <v>23</v>
      </c>
      <c r="G193" s="279">
        <v>0</v>
      </c>
      <c r="H193" s="279">
        <v>0</v>
      </c>
      <c r="I193" s="279">
        <v>0</v>
      </c>
      <c r="J193" s="279">
        <v>0</v>
      </c>
      <c r="K193" s="279">
        <v>0</v>
      </c>
      <c r="L193" s="279">
        <v>0</v>
      </c>
      <c r="M193" s="567">
        <f t="shared" si="8"/>
        <v>27</v>
      </c>
      <c r="N193" s="279">
        <v>8</v>
      </c>
      <c r="O193" s="581">
        <f>SUM(M193:N193)</f>
        <v>35</v>
      </c>
      <c r="P193" s="335">
        <v>1</v>
      </c>
      <c r="Q193" s="286">
        <v>7</v>
      </c>
      <c r="R193" s="640">
        <f t="shared" si="7"/>
        <v>8</v>
      </c>
      <c r="S193" s="575">
        <f t="shared" si="2"/>
        <v>85</v>
      </c>
      <c r="T193" s="575">
        <f t="shared" si="3"/>
        <v>245</v>
      </c>
      <c r="U193" s="575">
        <f>+S193+T193</f>
        <v>330</v>
      </c>
      <c r="V193" s="670">
        <v>47</v>
      </c>
      <c r="W193" s="644">
        <v>27</v>
      </c>
      <c r="X193" s="252"/>
      <c r="Y193" s="252"/>
      <c r="Z193" s="252"/>
      <c r="AA193" s="252"/>
      <c r="AB193" s="252"/>
      <c r="AC193" s="252"/>
      <c r="AD193" s="252"/>
      <c r="AE193" s="252"/>
      <c r="AF193" s="252"/>
      <c r="AG193" s="252"/>
    </row>
    <row r="194" spans="1:33" s="251" customFormat="1" ht="24" customHeight="1" thickBot="1">
      <c r="A194" s="631" t="s">
        <v>247</v>
      </c>
      <c r="B194" s="466">
        <v>86</v>
      </c>
      <c r="C194" s="467">
        <v>154</v>
      </c>
      <c r="D194" s="636">
        <f t="shared" si="5"/>
        <v>240</v>
      </c>
      <c r="E194" s="281">
        <v>0</v>
      </c>
      <c r="F194" s="281">
        <v>17</v>
      </c>
      <c r="G194" s="281">
        <v>0</v>
      </c>
      <c r="H194" s="281">
        <v>0</v>
      </c>
      <c r="I194" s="281">
        <v>0</v>
      </c>
      <c r="J194" s="281">
        <v>0</v>
      </c>
      <c r="K194" s="281">
        <v>0</v>
      </c>
      <c r="L194" s="281">
        <v>0</v>
      </c>
      <c r="M194" s="567">
        <f t="shared" si="8"/>
        <v>17</v>
      </c>
      <c r="N194" s="281">
        <v>0</v>
      </c>
      <c r="O194" s="638">
        <f t="shared" si="6"/>
        <v>17</v>
      </c>
      <c r="P194" s="338">
        <v>1</v>
      </c>
      <c r="Q194" s="329">
        <v>0</v>
      </c>
      <c r="R194" s="641">
        <f t="shared" si="7"/>
        <v>1</v>
      </c>
      <c r="S194" s="642">
        <f t="shared" si="2"/>
        <v>68</v>
      </c>
      <c r="T194" s="642">
        <f t="shared" si="3"/>
        <v>154</v>
      </c>
      <c r="U194" s="642">
        <f>+S194+T194</f>
        <v>222</v>
      </c>
      <c r="V194" s="671">
        <v>39</v>
      </c>
      <c r="W194" s="646">
        <v>8</v>
      </c>
      <c r="X194" s="252"/>
      <c r="Y194" s="252"/>
      <c r="Z194" s="252"/>
      <c r="AA194" s="252"/>
      <c r="AB194" s="252"/>
      <c r="AC194" s="252"/>
      <c r="AD194" s="252"/>
      <c r="AE194" s="252"/>
      <c r="AF194" s="252"/>
      <c r="AG194" s="252"/>
    </row>
    <row r="195" spans="1:33" s="43" customFormat="1" ht="12.75" customHeight="1">
      <c r="A195" s="1009" t="s">
        <v>344</v>
      </c>
      <c r="B195" s="1009"/>
      <c r="C195" s="1009"/>
      <c r="D195" s="1009"/>
      <c r="E195" s="1009"/>
      <c r="F195" s="1009"/>
      <c r="G195" s="1009"/>
      <c r="H195" s="1009"/>
      <c r="I195" s="1009"/>
      <c r="J195" s="1009"/>
      <c r="K195" s="1009"/>
      <c r="L195" s="1009"/>
      <c r="M195" s="1009"/>
      <c r="N195" s="1009"/>
      <c r="O195" s="1009"/>
      <c r="P195" s="1009"/>
      <c r="Q195" s="1009"/>
      <c r="R195" s="1009"/>
      <c r="S195" s="1009"/>
      <c r="T195" s="1009"/>
      <c r="U195" s="1009"/>
      <c r="V195" s="318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1:33" s="43" customFormat="1" ht="10.5" customHeight="1">
      <c r="A196" s="317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250"/>
      <c r="W196" s="250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43" customFormat="1" ht="10.5" customHeight="1">
      <c r="A197" s="313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250"/>
      <c r="W197" s="250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3" s="43" customFormat="1" ht="10.5" customHeight="1">
      <c r="A198" s="313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250"/>
      <c r="W198" s="250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3" s="43" customFormat="1" ht="10.5" customHeight="1">
      <c r="A199" s="313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250"/>
      <c r="W199" s="250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:33" s="43" customFormat="1" ht="10.5" customHeight="1">
      <c r="A200" s="313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250"/>
      <c r="W200" s="250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43" customFormat="1" ht="10.5" customHeight="1">
      <c r="A201" s="313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250"/>
      <c r="W201" s="250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:33" s="43" customFormat="1" ht="10.5" customHeight="1">
      <c r="A202" s="313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250"/>
      <c r="W202" s="250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:33" s="43" customFormat="1" ht="10.5" customHeight="1">
      <c r="A203" s="313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250"/>
      <c r="W203" s="250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:33" s="43" customFormat="1" ht="10.5" customHeight="1">
      <c r="A204" s="313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250"/>
      <c r="W204" s="250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:33" s="43" customFormat="1" ht="10.5" customHeight="1">
      <c r="A205" s="313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250"/>
      <c r="W205" s="250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3" s="43" customFormat="1" ht="10.5" customHeight="1">
      <c r="A206" s="313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250"/>
      <c r="W206" s="250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:33" s="43" customFormat="1" ht="10.5" customHeight="1">
      <c r="A207" s="313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250"/>
      <c r="W207" s="250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3" s="43" customFormat="1" ht="10.5" customHeight="1">
      <c r="A208" s="313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250"/>
      <c r="W208" s="250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>
      <c r="A209" s="313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250"/>
      <c r="W209" s="250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43" customFormat="1" ht="10.5" customHeight="1">
      <c r="A210" s="313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250"/>
      <c r="W210" s="250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:33" s="43" customFormat="1" ht="10.5" customHeight="1">
      <c r="A211" s="313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T211" s="44"/>
      <c r="U211" s="44"/>
      <c r="V211" s="250"/>
      <c r="W211" s="250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:33" s="43" customFormat="1" ht="10.5" customHeight="1">
      <c r="A212" s="313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T212" s="44"/>
      <c r="U212" s="44"/>
      <c r="V212" s="250"/>
      <c r="W212" s="250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:33" s="43" customFormat="1" ht="10.5" customHeight="1">
      <c r="A213" s="313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T213" s="44"/>
      <c r="U213" s="44"/>
      <c r="V213" s="250"/>
      <c r="W213" s="250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3" s="43" customFormat="1" ht="10.5" customHeight="1">
      <c r="A214" s="313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T214" s="44"/>
      <c r="U214" s="44"/>
      <c r="V214" s="250"/>
      <c r="W214" s="250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3" s="43" customFormat="1" ht="10.5" customHeight="1">
      <c r="A215" s="313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T215" s="44"/>
      <c r="U215" s="44"/>
      <c r="V215" s="250"/>
      <c r="W215" s="250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:33" s="43" customFormat="1" ht="10.5" customHeight="1">
      <c r="A216" s="313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T216" s="44"/>
      <c r="U216" s="44"/>
      <c r="V216" s="250"/>
      <c r="W216" s="250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:33" s="43" customFormat="1" ht="10.5" customHeight="1">
      <c r="A217" s="313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T217" s="44"/>
      <c r="U217" s="44"/>
      <c r="V217" s="250"/>
      <c r="W217" s="250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:33" s="43" customFormat="1" ht="10.5" customHeight="1">
      <c r="A218" s="313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T218" s="44"/>
      <c r="U218" s="44"/>
      <c r="V218" s="250"/>
      <c r="W218" s="250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:33" s="43" customFormat="1" ht="10.5" customHeight="1">
      <c r="A219" s="313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T219" s="44"/>
      <c r="U219" s="44"/>
      <c r="V219" s="250"/>
      <c r="W219" s="250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s="43" customFormat="1" ht="10.5" customHeight="1">
      <c r="A220" s="313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T220" s="44"/>
      <c r="U220" s="44"/>
      <c r="V220" s="250"/>
      <c r="W220" s="250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s="43" customFormat="1" ht="10.5" customHeight="1">
      <c r="A221" s="313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T221" s="44"/>
      <c r="U221" s="44"/>
      <c r="V221" s="250"/>
      <c r="W221" s="250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43" customFormat="1" ht="10.5" customHeight="1">
      <c r="A222" s="313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T222" s="44"/>
      <c r="U222" s="44"/>
      <c r="V222" s="250"/>
      <c r="W222" s="250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s="43" customFormat="1" ht="10.5" customHeight="1">
      <c r="A223" s="313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T223" s="44"/>
      <c r="U223" s="44"/>
      <c r="V223" s="250"/>
      <c r="W223" s="250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s="43" customFormat="1" ht="10.5" customHeight="1">
      <c r="A224" s="313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T224" s="44"/>
      <c r="U224" s="44"/>
      <c r="V224" s="250"/>
      <c r="W224" s="250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s="43" customFormat="1" ht="10.5" customHeight="1">
      <c r="A225" s="313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T225" s="44"/>
      <c r="U225" s="44"/>
      <c r="V225" s="250"/>
      <c r="W225" s="250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s="43" customFormat="1" ht="4.5" customHeight="1">
      <c r="A226" s="313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T226" s="44"/>
      <c r="U226" s="44"/>
      <c r="V226" s="250"/>
      <c r="W226" s="250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s="43" customFormat="1" ht="10.5" customHeight="1">
      <c r="A227" s="313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T227" s="44"/>
      <c r="U227" s="44"/>
      <c r="V227" s="250"/>
      <c r="W227" s="250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s="43" customFormat="1" ht="10.5" customHeight="1">
      <c r="A228" s="313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T228" s="44"/>
      <c r="U228" s="44"/>
      <c r="V228" s="250"/>
      <c r="W228" s="250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0.5" customHeight="1">
      <c r="A229" s="313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T229" s="44"/>
      <c r="U229" s="44"/>
      <c r="V229" s="250"/>
      <c r="W229" s="250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>
      <c r="A230" s="313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250"/>
      <c r="W230" s="250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43" customFormat="1" ht="10.5" customHeight="1">
      <c r="A231" s="313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250"/>
      <c r="W231" s="250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s="43" customFormat="1" ht="10.5" customHeight="1">
      <c r="A232" s="313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250"/>
      <c r="W232" s="250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43" customFormat="1" ht="10.5" customHeight="1">
      <c r="A233" s="313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250"/>
      <c r="W233" s="250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s="43" customFormat="1" ht="10.5" customHeight="1">
      <c r="A234" s="313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250"/>
      <c r="W234" s="250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s="43" customFormat="1" ht="10.5" customHeight="1">
      <c r="A235" s="313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250"/>
      <c r="W235" s="250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s="43" customFormat="1" ht="10.5" customHeight="1">
      <c r="A236" s="313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250"/>
      <c r="W236" s="250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s="43" customFormat="1" ht="10.5" customHeight="1">
      <c r="A237" s="313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250"/>
      <c r="W237" s="250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s="43" customFormat="1" ht="10.5" customHeight="1">
      <c r="A238" s="313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250"/>
      <c r="W238" s="250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s="43" customFormat="1" ht="10.5" customHeight="1">
      <c r="A239" s="313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250"/>
      <c r="W239" s="250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:33" s="43" customFormat="1" ht="10.5" customHeight="1">
      <c r="A240" s="313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250"/>
      <c r="W240" s="250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:33" s="43" customFormat="1" ht="10.5" customHeight="1">
      <c r="A241" s="313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250"/>
      <c r="W241" s="250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 spans="1:33" s="43" customFormat="1" ht="10.5" customHeight="1">
      <c r="A242" s="313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250"/>
      <c r="W242" s="250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</row>
    <row r="243" spans="1:33" s="43" customFormat="1" ht="10.5" customHeight="1">
      <c r="A243" s="313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250"/>
      <c r="W243" s="250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</row>
    <row r="244" spans="1:33" s="43" customFormat="1" ht="10.5" customHeight="1">
      <c r="A244" s="313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250"/>
      <c r="W244" s="250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</row>
    <row r="245" spans="1:33" s="43" customFormat="1" ht="10.5" customHeight="1">
      <c r="A245" s="313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250"/>
      <c r="W245" s="250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</row>
    <row r="246" spans="1:33" s="43" customFormat="1" ht="10.5" customHeight="1">
      <c r="A246" s="313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250"/>
      <c r="W246" s="250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</row>
    <row r="247" spans="1:33" s="43" customFormat="1" ht="19.5" customHeight="1">
      <c r="A247" s="313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250"/>
      <c r="W247" s="250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</row>
    <row r="248" spans="1:33" s="255" customFormat="1" ht="19.5" customHeight="1">
      <c r="A248" s="1035" t="s">
        <v>342</v>
      </c>
      <c r="B248" s="1036"/>
      <c r="C248" s="1036"/>
      <c r="D248" s="1036"/>
      <c r="E248" s="1036"/>
      <c r="F248" s="1036"/>
      <c r="G248" s="1036"/>
      <c r="H248" s="1036"/>
      <c r="I248" s="1036"/>
      <c r="J248" s="1036"/>
      <c r="K248" s="1036"/>
      <c r="L248" s="1036"/>
      <c r="M248" s="1036"/>
      <c r="N248" s="1036"/>
      <c r="O248" s="1036"/>
      <c r="P248" s="1036"/>
      <c r="Q248" s="1036"/>
      <c r="R248" s="1036"/>
      <c r="S248" s="1036"/>
      <c r="T248" s="1036"/>
      <c r="U248" s="1036"/>
      <c r="V248" s="1036"/>
      <c r="W248" s="1037"/>
    </row>
    <row r="249" spans="1:33" ht="5.0999999999999996" customHeight="1" thickBo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V249" s="52"/>
      <c r="W249" s="52"/>
    </row>
    <row r="250" spans="1:33" ht="30.75" customHeight="1">
      <c r="A250" s="1047" t="s">
        <v>163</v>
      </c>
      <c r="B250" s="935" t="s">
        <v>49</v>
      </c>
      <c r="C250" s="931"/>
      <c r="D250" s="957" t="s">
        <v>174</v>
      </c>
      <c r="E250" s="1031" t="s">
        <v>184</v>
      </c>
      <c r="F250" s="1033" t="s">
        <v>176</v>
      </c>
      <c r="G250" s="1033" t="s">
        <v>177</v>
      </c>
      <c r="H250" s="1033" t="s">
        <v>178</v>
      </c>
      <c r="I250" s="1033" t="s">
        <v>185</v>
      </c>
      <c r="J250" s="1033" t="s">
        <v>161</v>
      </c>
      <c r="K250" s="1033"/>
      <c r="L250" s="1033"/>
      <c r="M250" s="1033" t="s">
        <v>183</v>
      </c>
      <c r="N250" s="1033"/>
      <c r="O250" s="1044" t="s">
        <v>155</v>
      </c>
      <c r="P250" s="952" t="s">
        <v>175</v>
      </c>
      <c r="Q250" s="953"/>
      <c r="R250" s="1040" t="s">
        <v>182</v>
      </c>
      <c r="S250" s="937" t="s">
        <v>164</v>
      </c>
      <c r="T250" s="938"/>
      <c r="U250" s="933" t="s">
        <v>305</v>
      </c>
      <c r="V250" s="1038" t="s">
        <v>230</v>
      </c>
      <c r="W250" s="1039"/>
    </row>
    <row r="251" spans="1:33" ht="50.25" customHeight="1">
      <c r="A251" s="1048"/>
      <c r="B251" s="462" t="s">
        <v>172</v>
      </c>
      <c r="C251" s="463" t="s">
        <v>154</v>
      </c>
      <c r="D251" s="1030"/>
      <c r="E251" s="1032"/>
      <c r="F251" s="1034"/>
      <c r="G251" s="1034"/>
      <c r="H251" s="1034"/>
      <c r="I251" s="1034"/>
      <c r="J251" s="277" t="s">
        <v>179</v>
      </c>
      <c r="K251" s="277" t="s">
        <v>180</v>
      </c>
      <c r="L251" s="277" t="s">
        <v>181</v>
      </c>
      <c r="M251" s="461" t="s">
        <v>172</v>
      </c>
      <c r="N251" s="277" t="s">
        <v>154</v>
      </c>
      <c r="O251" s="1045"/>
      <c r="P251" s="333" t="s">
        <v>172</v>
      </c>
      <c r="Q251" s="325" t="s">
        <v>154</v>
      </c>
      <c r="R251" s="1041"/>
      <c r="S251" s="475" t="s">
        <v>173</v>
      </c>
      <c r="T251" s="476" t="s">
        <v>154</v>
      </c>
      <c r="U251" s="934"/>
      <c r="V251" s="666" t="s">
        <v>231</v>
      </c>
      <c r="W251" s="521" t="s">
        <v>282</v>
      </c>
    </row>
    <row r="252" spans="1:33" ht="12.75" customHeight="1" thickBot="1">
      <c r="A252" s="1049"/>
      <c r="B252" s="674" t="s">
        <v>82</v>
      </c>
      <c r="C252" s="675" t="s">
        <v>165</v>
      </c>
      <c r="D252" s="675" t="s">
        <v>166</v>
      </c>
      <c r="E252" s="492" t="s">
        <v>87</v>
      </c>
      <c r="F252" s="493" t="s">
        <v>79</v>
      </c>
      <c r="G252" s="493" t="s">
        <v>80</v>
      </c>
      <c r="H252" s="493" t="s">
        <v>153</v>
      </c>
      <c r="I252" s="493" t="s">
        <v>160</v>
      </c>
      <c r="J252" s="493" t="s">
        <v>162</v>
      </c>
      <c r="K252" s="493" t="s">
        <v>83</v>
      </c>
      <c r="L252" s="493" t="s">
        <v>186</v>
      </c>
      <c r="M252" s="483" t="s">
        <v>187</v>
      </c>
      <c r="N252" s="493" t="s">
        <v>81</v>
      </c>
      <c r="O252" s="637" t="s">
        <v>188</v>
      </c>
      <c r="P252" s="336" t="s">
        <v>85</v>
      </c>
      <c r="Q252" s="327" t="s">
        <v>189</v>
      </c>
      <c r="R252" s="639" t="s">
        <v>190</v>
      </c>
      <c r="S252" s="494" t="s">
        <v>191</v>
      </c>
      <c r="T252" s="495" t="s">
        <v>192</v>
      </c>
      <c r="U252" s="496" t="s">
        <v>193</v>
      </c>
      <c r="V252" s="685" t="s">
        <v>85</v>
      </c>
      <c r="W252" s="614" t="s">
        <v>189</v>
      </c>
    </row>
    <row r="253" spans="1:33" ht="24" customHeight="1">
      <c r="A253" s="672" t="s">
        <v>225</v>
      </c>
      <c r="B253" s="676">
        <f>SUM(B254:B255)</f>
        <v>112</v>
      </c>
      <c r="C253" s="677">
        <f t="shared" ref="C253:R253" si="10">SUM(C254:C255)</f>
        <v>5</v>
      </c>
      <c r="D253" s="678">
        <f t="shared" si="10"/>
        <v>295</v>
      </c>
      <c r="E253" s="271">
        <f t="shared" si="10"/>
        <v>18</v>
      </c>
      <c r="F253" s="273">
        <f t="shared" si="10"/>
        <v>2</v>
      </c>
      <c r="G253" s="273">
        <f t="shared" si="10"/>
        <v>0</v>
      </c>
      <c r="H253" s="273">
        <f t="shared" si="10"/>
        <v>0</v>
      </c>
      <c r="I253" s="273">
        <f t="shared" si="10"/>
        <v>0</v>
      </c>
      <c r="J253" s="273">
        <f t="shared" si="10"/>
        <v>0</v>
      </c>
      <c r="K253" s="273">
        <f t="shared" si="10"/>
        <v>0</v>
      </c>
      <c r="L253" s="273">
        <f t="shared" si="10"/>
        <v>0</v>
      </c>
      <c r="M253" s="566">
        <f>SUM(M254:M255)</f>
        <v>20</v>
      </c>
      <c r="N253" s="273">
        <f t="shared" si="10"/>
        <v>0</v>
      </c>
      <c r="O253" s="580">
        <f t="shared" si="10"/>
        <v>20</v>
      </c>
      <c r="P253" s="339">
        <f t="shared" si="10"/>
        <v>0</v>
      </c>
      <c r="Q253" s="330">
        <f t="shared" si="10"/>
        <v>1</v>
      </c>
      <c r="R253" s="682">
        <f t="shared" si="10"/>
        <v>1</v>
      </c>
      <c r="S253" s="684">
        <f t="shared" ref="S253:T255" si="11">B253-M253-P253</f>
        <v>92</v>
      </c>
      <c r="T253" s="684">
        <f>SUM(T254:T255)</f>
        <v>4</v>
      </c>
      <c r="U253" s="382">
        <f>SUM(U254:U255)</f>
        <v>96</v>
      </c>
      <c r="V253" s="686">
        <f>SUM(V254:V255)</f>
        <v>90</v>
      </c>
      <c r="W253" s="688">
        <f>SUM(W254:W255)</f>
        <v>19</v>
      </c>
    </row>
    <row r="254" spans="1:33" s="251" customFormat="1" ht="24" customHeight="1">
      <c r="A254" s="630" t="s">
        <v>248</v>
      </c>
      <c r="B254" s="597">
        <v>94</v>
      </c>
      <c r="C254" s="598">
        <v>1</v>
      </c>
      <c r="D254" s="635">
        <v>273</v>
      </c>
      <c r="E254" s="279">
        <v>13</v>
      </c>
      <c r="F254" s="279">
        <v>1</v>
      </c>
      <c r="G254" s="279">
        <v>0</v>
      </c>
      <c r="H254" s="279">
        <v>0</v>
      </c>
      <c r="I254" s="279">
        <v>0</v>
      </c>
      <c r="J254" s="279">
        <v>0</v>
      </c>
      <c r="K254" s="279">
        <v>0</v>
      </c>
      <c r="L254" s="279">
        <v>0</v>
      </c>
      <c r="M254" s="567">
        <f>SUM(E254:L254)</f>
        <v>14</v>
      </c>
      <c r="N254" s="279">
        <v>0</v>
      </c>
      <c r="O254" s="581">
        <f>+N254+M254</f>
        <v>14</v>
      </c>
      <c r="P254" s="335">
        <v>0</v>
      </c>
      <c r="Q254" s="286">
        <v>1</v>
      </c>
      <c r="R254" s="640">
        <f>+P254+Q254</f>
        <v>1</v>
      </c>
      <c r="S254" s="575">
        <f t="shared" si="11"/>
        <v>80</v>
      </c>
      <c r="T254" s="575">
        <f t="shared" si="11"/>
        <v>0</v>
      </c>
      <c r="U254" s="575">
        <f>+S254+T254</f>
        <v>80</v>
      </c>
      <c r="V254" s="670">
        <v>56</v>
      </c>
      <c r="W254" s="644">
        <v>14</v>
      </c>
      <c r="Y254" s="252"/>
      <c r="Z254" s="252"/>
      <c r="AA254" s="252"/>
      <c r="AB254" s="252"/>
      <c r="AC254" s="252"/>
      <c r="AD254" s="252"/>
      <c r="AE254" s="252"/>
      <c r="AF254" s="252"/>
      <c r="AG254" s="252"/>
    </row>
    <row r="255" spans="1:33" s="251" customFormat="1" ht="24" customHeight="1" thickBot="1">
      <c r="A255" s="673" t="s">
        <v>281</v>
      </c>
      <c r="B255" s="600">
        <v>18</v>
      </c>
      <c r="C255" s="601">
        <v>4</v>
      </c>
      <c r="D255" s="679">
        <f>+B255+C255</f>
        <v>22</v>
      </c>
      <c r="E255" s="280">
        <v>5</v>
      </c>
      <c r="F255" s="280">
        <v>1</v>
      </c>
      <c r="G255" s="280">
        <v>0</v>
      </c>
      <c r="H255" s="280">
        <v>0</v>
      </c>
      <c r="I255" s="280">
        <v>0</v>
      </c>
      <c r="J255" s="280">
        <v>0</v>
      </c>
      <c r="K255" s="280">
        <v>0</v>
      </c>
      <c r="L255" s="280">
        <v>0</v>
      </c>
      <c r="M255" s="569">
        <f>SUM(E255:L255)</f>
        <v>6</v>
      </c>
      <c r="N255" s="280">
        <v>0</v>
      </c>
      <c r="O255" s="582">
        <f>+N255+M255</f>
        <v>6</v>
      </c>
      <c r="P255" s="360">
        <v>0</v>
      </c>
      <c r="Q255" s="381">
        <v>0</v>
      </c>
      <c r="R255" s="683">
        <f>+P255+Q255</f>
        <v>0</v>
      </c>
      <c r="S255" s="576">
        <f t="shared" si="11"/>
        <v>12</v>
      </c>
      <c r="T255" s="576">
        <f t="shared" si="11"/>
        <v>4</v>
      </c>
      <c r="U255" s="576">
        <f>+S255+T255</f>
        <v>16</v>
      </c>
      <c r="V255" s="687">
        <v>34</v>
      </c>
      <c r="W255" s="646">
        <v>5</v>
      </c>
      <c r="X255" s="252"/>
      <c r="Y255" s="252"/>
      <c r="Z255" s="252"/>
      <c r="AA255" s="252"/>
      <c r="AB255" s="252"/>
      <c r="AC255" s="252"/>
      <c r="AD255" s="252"/>
      <c r="AE255" s="252"/>
      <c r="AF255" s="252"/>
      <c r="AG255" s="252"/>
    </row>
    <row r="256" spans="1:33" s="43" customFormat="1" ht="12.75" customHeight="1">
      <c r="A256" s="949" t="s">
        <v>333</v>
      </c>
      <c r="B256" s="949"/>
      <c r="C256" s="949"/>
      <c r="D256" s="949"/>
      <c r="E256" s="949"/>
      <c r="F256" s="949"/>
      <c r="G256" s="949"/>
      <c r="H256" s="949"/>
      <c r="I256" s="949"/>
      <c r="J256" s="949"/>
      <c r="K256" s="949"/>
      <c r="L256" s="949"/>
      <c r="M256" s="949"/>
      <c r="N256" s="949"/>
      <c r="O256" s="949"/>
      <c r="P256" s="949"/>
      <c r="Q256" s="949"/>
      <c r="R256" s="949"/>
      <c r="S256" s="949"/>
      <c r="T256" s="949"/>
      <c r="U256" s="949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1:33" s="62" customFormat="1" ht="5.25" customHeight="1">
      <c r="A257" s="317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332"/>
      <c r="N257" s="332"/>
      <c r="O257" s="262"/>
      <c r="P257" s="332"/>
      <c r="Q257" s="332"/>
      <c r="R257" s="262"/>
      <c r="S257" s="332"/>
      <c r="T257" s="262"/>
      <c r="U257" s="46"/>
      <c r="V257" s="262"/>
      <c r="W257" s="262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</row>
    <row r="258" spans="1:33" s="43" customFormat="1" ht="12.75" customHeight="1">
      <c r="A258" s="314"/>
      <c r="B258" s="263"/>
      <c r="C258" s="263"/>
      <c r="D258" s="263"/>
      <c r="E258" s="263"/>
      <c r="F258" s="263"/>
      <c r="G258" s="263"/>
      <c r="H258" s="263"/>
      <c r="I258" s="263"/>
      <c r="J258" s="263"/>
      <c r="K258" s="263"/>
      <c r="L258" s="263"/>
      <c r="M258" s="323"/>
      <c r="N258" s="323"/>
      <c r="O258" s="263"/>
      <c r="P258" s="323"/>
      <c r="Q258" s="323"/>
      <c r="R258" s="263"/>
      <c r="S258" s="323"/>
      <c r="T258" s="263"/>
      <c r="U258" s="263"/>
      <c r="V258" s="263"/>
      <c r="W258" s="263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2.75" customHeight="1">
      <c r="A259" s="314"/>
      <c r="B259" s="263"/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323"/>
      <c r="N259" s="323"/>
      <c r="O259" s="263"/>
      <c r="P259" s="323"/>
      <c r="Q259" s="323"/>
      <c r="R259" s="263"/>
      <c r="S259" s="323"/>
      <c r="T259" s="263"/>
      <c r="U259" s="263"/>
      <c r="V259" s="263"/>
      <c r="W259" s="263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2.75" customHeight="1">
      <c r="A260" s="314"/>
      <c r="B260" s="263"/>
      <c r="C260" s="263"/>
      <c r="D260" s="263"/>
      <c r="E260" s="263"/>
      <c r="F260" s="263"/>
      <c r="G260" s="263"/>
      <c r="H260" s="263"/>
      <c r="I260" s="263"/>
      <c r="J260" s="263"/>
      <c r="K260" s="263"/>
      <c r="L260" s="263"/>
      <c r="M260" s="323"/>
      <c r="N260" s="323"/>
      <c r="O260" s="263"/>
      <c r="P260" s="323"/>
      <c r="Q260" s="323"/>
      <c r="R260" s="263"/>
      <c r="S260" s="323"/>
      <c r="T260" s="263"/>
      <c r="U260" s="263"/>
      <c r="V260" s="263"/>
      <c r="W260" s="263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43" customFormat="1" ht="12.75" customHeight="1">
      <c r="A261" s="314"/>
      <c r="B261" s="263"/>
      <c r="C261" s="263"/>
      <c r="D261" s="263"/>
      <c r="E261" s="263"/>
      <c r="F261" s="263"/>
      <c r="G261" s="263"/>
      <c r="H261" s="263"/>
      <c r="I261" s="263"/>
      <c r="J261" s="263"/>
      <c r="K261" s="263"/>
      <c r="L261" s="263"/>
      <c r="M261" s="323"/>
      <c r="N261" s="323"/>
      <c r="O261" s="263"/>
      <c r="P261" s="323"/>
      <c r="Q261" s="323"/>
      <c r="R261" s="263"/>
      <c r="S261" s="323"/>
      <c r="T261" s="263"/>
      <c r="U261" s="263"/>
      <c r="V261" s="263"/>
      <c r="W261" s="263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43" customFormat="1" ht="12.75" customHeight="1">
      <c r="A262" s="314"/>
      <c r="B262" s="263"/>
      <c r="C262" s="263"/>
      <c r="D262" s="263"/>
      <c r="E262" s="263"/>
      <c r="F262" s="263"/>
      <c r="G262" s="263"/>
      <c r="H262" s="263"/>
      <c r="I262" s="263"/>
      <c r="J262" s="263"/>
      <c r="K262" s="263"/>
      <c r="L262" s="263"/>
      <c r="M262" s="323"/>
      <c r="N262" s="323"/>
      <c r="O262" s="263"/>
      <c r="P262" s="323"/>
      <c r="Q262" s="323"/>
      <c r="R262" s="263"/>
      <c r="S262" s="323"/>
      <c r="T262" s="263"/>
      <c r="U262" s="263"/>
      <c r="V262" s="263"/>
      <c r="W262" s="263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:33" s="43" customFormat="1" ht="12.75" customHeight="1">
      <c r="A263" s="314"/>
      <c r="B263" s="263"/>
      <c r="C263" s="263"/>
      <c r="D263" s="263"/>
      <c r="E263" s="263"/>
      <c r="F263" s="263"/>
      <c r="G263" s="263"/>
      <c r="H263" s="263"/>
      <c r="I263" s="263"/>
      <c r="J263" s="263"/>
      <c r="K263" s="263"/>
      <c r="L263" s="263"/>
      <c r="M263" s="323"/>
      <c r="N263" s="323"/>
      <c r="O263" s="263"/>
      <c r="P263" s="323"/>
      <c r="Q263" s="323"/>
      <c r="R263" s="263"/>
      <c r="S263" s="323"/>
      <c r="T263" s="263"/>
      <c r="U263" s="263"/>
      <c r="V263" s="263"/>
      <c r="W263" s="263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:33" s="43" customFormat="1" ht="12.75" customHeight="1">
      <c r="A264" s="314"/>
      <c r="B264" s="263"/>
      <c r="C264" s="263"/>
      <c r="D264" s="263"/>
      <c r="E264" s="263"/>
      <c r="F264" s="263"/>
      <c r="G264" s="263"/>
      <c r="H264" s="263"/>
      <c r="I264" s="263"/>
      <c r="J264" s="263"/>
      <c r="K264" s="263"/>
      <c r="L264" s="263"/>
      <c r="M264" s="323"/>
      <c r="N264" s="323"/>
      <c r="O264" s="263"/>
      <c r="P264" s="323"/>
      <c r="Q264" s="323"/>
      <c r="R264" s="263"/>
      <c r="S264" s="323"/>
      <c r="T264" s="263"/>
      <c r="U264" s="263"/>
      <c r="V264" s="263"/>
      <c r="W264" s="263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 spans="1:33" s="43" customFormat="1" ht="12.75" customHeight="1">
      <c r="A265" s="314"/>
      <c r="B265" s="263"/>
      <c r="C265" s="263"/>
      <c r="D265" s="263"/>
      <c r="E265" s="263"/>
      <c r="F265" s="263"/>
      <c r="G265" s="263"/>
      <c r="H265" s="263"/>
      <c r="I265" s="263"/>
      <c r="J265" s="263"/>
      <c r="K265" s="263"/>
      <c r="L265" s="263"/>
      <c r="M265" s="323"/>
      <c r="N265" s="323"/>
      <c r="O265" s="263"/>
      <c r="P265" s="323"/>
      <c r="Q265" s="323"/>
      <c r="R265" s="263"/>
      <c r="S265" s="323"/>
      <c r="T265" s="263"/>
      <c r="U265" s="263"/>
      <c r="V265" s="263"/>
      <c r="W265" s="263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 spans="1:33" s="43" customFormat="1" ht="12.75" customHeight="1">
      <c r="A266" s="314"/>
      <c r="B266" s="263"/>
      <c r="C266" s="263"/>
      <c r="D266" s="263"/>
      <c r="E266" s="263"/>
      <c r="F266" s="263"/>
      <c r="G266" s="263"/>
      <c r="H266" s="263"/>
      <c r="I266" s="263"/>
      <c r="J266" s="263"/>
      <c r="K266" s="263"/>
      <c r="L266" s="263"/>
      <c r="M266" s="323"/>
      <c r="N266" s="323"/>
      <c r="O266" s="263"/>
      <c r="P266" s="323"/>
      <c r="Q266" s="323"/>
      <c r="R266" s="263"/>
      <c r="S266" s="323"/>
      <c r="T266" s="263"/>
      <c r="U266" s="263"/>
      <c r="V266" s="263"/>
      <c r="W266" s="263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 spans="1:33" s="43" customFormat="1" ht="12.75" customHeight="1">
      <c r="A267" s="314"/>
      <c r="B267" s="263"/>
      <c r="C267" s="263"/>
      <c r="D267" s="263"/>
      <c r="E267" s="263"/>
      <c r="F267" s="263"/>
      <c r="G267" s="263"/>
      <c r="H267" s="263"/>
      <c r="I267" s="263"/>
      <c r="J267" s="263"/>
      <c r="K267" s="263"/>
      <c r="L267" s="263"/>
      <c r="M267" s="323"/>
      <c r="N267" s="323"/>
      <c r="O267" s="263"/>
      <c r="P267" s="323"/>
      <c r="Q267" s="323"/>
      <c r="R267" s="263"/>
      <c r="S267" s="323"/>
      <c r="T267" s="263"/>
      <c r="U267" s="263"/>
      <c r="V267" s="263"/>
      <c r="W267" s="263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</row>
    <row r="268" spans="1:33" s="43" customFormat="1" ht="12.75" customHeight="1">
      <c r="A268" s="314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323"/>
      <c r="N268" s="323"/>
      <c r="O268" s="263"/>
      <c r="P268" s="323"/>
      <c r="Q268" s="323"/>
      <c r="R268" s="263"/>
      <c r="S268" s="323"/>
      <c r="T268" s="263"/>
      <c r="U268" s="263"/>
      <c r="V268" s="263"/>
      <c r="W268" s="263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</row>
    <row r="269" spans="1:33" s="43" customFormat="1" ht="12.75" customHeight="1">
      <c r="A269" s="314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323"/>
      <c r="N269" s="323"/>
      <c r="O269" s="263"/>
      <c r="P269" s="323"/>
      <c r="Q269" s="323"/>
      <c r="R269" s="263"/>
      <c r="S269" s="323"/>
      <c r="T269" s="263"/>
      <c r="U269" s="263"/>
      <c r="V269" s="263"/>
      <c r="W269" s="263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</row>
    <row r="270" spans="1:33" s="43" customFormat="1" ht="12.75" customHeight="1">
      <c r="A270" s="314"/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323"/>
      <c r="N270" s="323"/>
      <c r="O270" s="263"/>
      <c r="P270" s="323"/>
      <c r="Q270" s="323"/>
      <c r="R270" s="263"/>
      <c r="S270" s="323"/>
      <c r="T270" s="263"/>
      <c r="U270" s="263"/>
      <c r="V270" s="263"/>
      <c r="W270" s="263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</row>
    <row r="271" spans="1:33" s="43" customFormat="1" ht="12.75" customHeight="1">
      <c r="A271" s="314"/>
      <c r="B271" s="263"/>
      <c r="C271" s="263"/>
      <c r="D271" s="263"/>
      <c r="E271" s="263"/>
      <c r="F271" s="263"/>
      <c r="G271" s="263"/>
      <c r="H271" s="263"/>
      <c r="I271" s="263"/>
      <c r="J271" s="263"/>
      <c r="K271" s="263"/>
      <c r="L271" s="263"/>
      <c r="M271" s="323"/>
      <c r="N271" s="323"/>
      <c r="O271" s="263"/>
      <c r="P271" s="323"/>
      <c r="Q271" s="323"/>
      <c r="R271" s="263"/>
      <c r="S271" s="323"/>
      <c r="T271" s="263"/>
      <c r="U271" s="263"/>
      <c r="V271" s="263"/>
      <c r="W271" s="263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</row>
    <row r="272" spans="1:33" s="43" customFormat="1" ht="12.75" customHeight="1">
      <c r="A272" s="314"/>
      <c r="B272" s="263"/>
      <c r="C272" s="263"/>
      <c r="D272" s="263"/>
      <c r="E272" s="263"/>
      <c r="F272" s="263"/>
      <c r="G272" s="263"/>
      <c r="H272" s="263"/>
      <c r="I272" s="263"/>
      <c r="J272" s="263"/>
      <c r="K272" s="263"/>
      <c r="L272" s="263"/>
      <c r="M272" s="323"/>
      <c r="N272" s="323"/>
      <c r="O272" s="263"/>
      <c r="P272" s="323"/>
      <c r="Q272" s="323"/>
      <c r="R272" s="263"/>
      <c r="S272" s="323"/>
      <c r="T272" s="263"/>
      <c r="U272" s="263"/>
      <c r="V272" s="263"/>
      <c r="W272" s="263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</row>
    <row r="273" spans="1:33" s="43" customFormat="1" ht="12.75" customHeight="1">
      <c r="A273" s="314"/>
      <c r="B273" s="263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323"/>
      <c r="N273" s="323"/>
      <c r="O273" s="263"/>
      <c r="P273" s="323"/>
      <c r="Q273" s="323"/>
      <c r="R273" s="263"/>
      <c r="S273" s="323"/>
      <c r="T273" s="263"/>
      <c r="U273" s="263"/>
      <c r="V273" s="263"/>
      <c r="W273" s="263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</row>
    <row r="274" spans="1:33" s="254" customFormat="1" ht="23.25" customHeight="1">
      <c r="A274" s="316"/>
      <c r="B274" s="256"/>
      <c r="C274" s="256"/>
      <c r="D274" s="256"/>
      <c r="E274" s="256"/>
      <c r="F274" s="256"/>
      <c r="G274" s="256"/>
      <c r="H274" s="256"/>
      <c r="I274" s="256"/>
      <c r="J274" s="256"/>
      <c r="K274" s="256"/>
      <c r="L274" s="256"/>
      <c r="M274" s="324"/>
      <c r="N274" s="324"/>
      <c r="O274" s="256"/>
      <c r="P274" s="324"/>
      <c r="Q274" s="324"/>
      <c r="R274" s="256"/>
      <c r="S274" s="342"/>
      <c r="V274" s="256"/>
      <c r="W274" s="256"/>
    </row>
    <row r="275" spans="1:33" s="254" customFormat="1" ht="5.25" customHeight="1">
      <c r="A275" s="316"/>
      <c r="B275" s="256"/>
      <c r="C275" s="256"/>
      <c r="D275" s="256"/>
      <c r="E275" s="256"/>
      <c r="F275" s="256"/>
      <c r="G275" s="256"/>
      <c r="H275" s="256"/>
      <c r="I275" s="256"/>
      <c r="J275" s="256"/>
      <c r="K275" s="256"/>
      <c r="L275" s="256"/>
      <c r="M275" s="324"/>
      <c r="N275" s="324"/>
      <c r="O275" s="256"/>
      <c r="P275" s="324"/>
      <c r="Q275" s="324"/>
      <c r="R275" s="256"/>
      <c r="S275" s="342"/>
      <c r="V275" s="256"/>
      <c r="W275" s="256"/>
    </row>
    <row r="276" spans="1:33" s="255" customFormat="1" ht="23.25" customHeight="1">
      <c r="A276" s="1035" t="s">
        <v>343</v>
      </c>
      <c r="B276" s="1036"/>
      <c r="C276" s="1036"/>
      <c r="D276" s="1036"/>
      <c r="E276" s="1036"/>
      <c r="F276" s="1036"/>
      <c r="G276" s="1036"/>
      <c r="H276" s="1036"/>
      <c r="I276" s="1036"/>
      <c r="J276" s="1036"/>
      <c r="K276" s="1036"/>
      <c r="L276" s="1036"/>
      <c r="M276" s="1036"/>
      <c r="N276" s="1036"/>
      <c r="O276" s="1036"/>
      <c r="P276" s="1036"/>
      <c r="Q276" s="1036"/>
      <c r="R276" s="1036"/>
      <c r="S276" s="1036"/>
      <c r="T276" s="1036"/>
      <c r="U276" s="1036"/>
      <c r="V276" s="1036"/>
      <c r="W276" s="1037"/>
    </row>
    <row r="277" spans="1:33" ht="5.0999999999999996" customHeight="1" thickBo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V277" s="52"/>
      <c r="W277" s="52"/>
    </row>
    <row r="278" spans="1:33" ht="33.75" customHeight="1">
      <c r="A278" s="1047" t="s">
        <v>163</v>
      </c>
      <c r="B278" s="935" t="s">
        <v>49</v>
      </c>
      <c r="C278" s="931"/>
      <c r="D278" s="978" t="s">
        <v>174</v>
      </c>
      <c r="E278" s="1031" t="s">
        <v>184</v>
      </c>
      <c r="F278" s="1033" t="s">
        <v>176</v>
      </c>
      <c r="G278" s="1033" t="s">
        <v>177</v>
      </c>
      <c r="H278" s="1033" t="s">
        <v>178</v>
      </c>
      <c r="I278" s="1033" t="s">
        <v>197</v>
      </c>
      <c r="J278" s="1033" t="s">
        <v>161</v>
      </c>
      <c r="K278" s="1033"/>
      <c r="L278" s="1033"/>
      <c r="M278" s="1033" t="s">
        <v>183</v>
      </c>
      <c r="N278" s="1033"/>
      <c r="O278" s="1050" t="s">
        <v>155</v>
      </c>
      <c r="P278" s="952" t="s">
        <v>175</v>
      </c>
      <c r="Q278" s="953"/>
      <c r="R278" s="1052" t="s">
        <v>182</v>
      </c>
      <c r="S278" s="937" t="s">
        <v>164</v>
      </c>
      <c r="T278" s="938"/>
      <c r="U278" s="933" t="s">
        <v>305</v>
      </c>
      <c r="V278" s="1038" t="s">
        <v>230</v>
      </c>
      <c r="W278" s="1039"/>
    </row>
    <row r="279" spans="1:33" ht="45.75" customHeight="1">
      <c r="A279" s="1048"/>
      <c r="B279" s="462" t="s">
        <v>172</v>
      </c>
      <c r="C279" s="463" t="s">
        <v>154</v>
      </c>
      <c r="D279" s="1046"/>
      <c r="E279" s="1032"/>
      <c r="F279" s="1034"/>
      <c r="G279" s="1034"/>
      <c r="H279" s="1034"/>
      <c r="I279" s="1034"/>
      <c r="J279" s="277" t="s">
        <v>179</v>
      </c>
      <c r="K279" s="277" t="s">
        <v>180</v>
      </c>
      <c r="L279" s="277" t="s">
        <v>181</v>
      </c>
      <c r="M279" s="461" t="s">
        <v>172</v>
      </c>
      <c r="N279" s="277" t="s">
        <v>154</v>
      </c>
      <c r="O279" s="1051"/>
      <c r="P279" s="333" t="s">
        <v>172</v>
      </c>
      <c r="Q279" s="325" t="s">
        <v>154</v>
      </c>
      <c r="R279" s="1053"/>
      <c r="S279" s="475" t="s">
        <v>173</v>
      </c>
      <c r="T279" s="476" t="s">
        <v>154</v>
      </c>
      <c r="U279" s="934"/>
      <c r="V279" s="508" t="s">
        <v>231</v>
      </c>
      <c r="W279" s="521" t="s">
        <v>232</v>
      </c>
    </row>
    <row r="280" spans="1:33" ht="12.75" customHeight="1">
      <c r="A280" s="1049"/>
      <c r="B280" s="632" t="s">
        <v>82</v>
      </c>
      <c r="C280" s="539" t="s">
        <v>165</v>
      </c>
      <c r="D280" s="540" t="s">
        <v>166</v>
      </c>
      <c r="E280" s="492" t="s">
        <v>87</v>
      </c>
      <c r="F280" s="493" t="s">
        <v>79</v>
      </c>
      <c r="G280" s="493" t="s">
        <v>80</v>
      </c>
      <c r="H280" s="493" t="s">
        <v>153</v>
      </c>
      <c r="I280" s="493" t="s">
        <v>160</v>
      </c>
      <c r="J280" s="493" t="s">
        <v>162</v>
      </c>
      <c r="K280" s="493" t="s">
        <v>83</v>
      </c>
      <c r="L280" s="493" t="s">
        <v>186</v>
      </c>
      <c r="M280" s="483" t="s">
        <v>187</v>
      </c>
      <c r="N280" s="493" t="s">
        <v>81</v>
      </c>
      <c r="O280" s="484" t="s">
        <v>188</v>
      </c>
      <c r="P280" s="336" t="s">
        <v>85</v>
      </c>
      <c r="Q280" s="327" t="s">
        <v>189</v>
      </c>
      <c r="R280" s="535" t="s">
        <v>190</v>
      </c>
      <c r="S280" s="494" t="s">
        <v>191</v>
      </c>
      <c r="T280" s="495" t="s">
        <v>192</v>
      </c>
      <c r="U280" s="496" t="s">
        <v>193</v>
      </c>
      <c r="V280" s="509" t="s">
        <v>85</v>
      </c>
      <c r="W280" s="522" t="s">
        <v>189</v>
      </c>
    </row>
    <row r="281" spans="1:33" ht="24" customHeight="1">
      <c r="A281" s="689" t="s">
        <v>226</v>
      </c>
      <c r="B281" s="542">
        <f t="shared" ref="B281:V281" si="12">SUM(B282:B293)</f>
        <v>2344</v>
      </c>
      <c r="C281" s="542">
        <f t="shared" si="12"/>
        <v>1060</v>
      </c>
      <c r="D281" s="542">
        <f t="shared" si="12"/>
        <v>3404</v>
      </c>
      <c r="E281" s="268">
        <f t="shared" si="12"/>
        <v>376</v>
      </c>
      <c r="F281" s="268">
        <f t="shared" si="12"/>
        <v>6</v>
      </c>
      <c r="G281" s="268">
        <f t="shared" si="12"/>
        <v>0</v>
      </c>
      <c r="H281" s="268">
        <f t="shared" si="12"/>
        <v>0</v>
      </c>
      <c r="I281" s="268">
        <f t="shared" si="12"/>
        <v>8</v>
      </c>
      <c r="J281" s="268">
        <f t="shared" si="12"/>
        <v>2</v>
      </c>
      <c r="K281" s="268">
        <f t="shared" si="12"/>
        <v>0</v>
      </c>
      <c r="L281" s="268">
        <f t="shared" si="12"/>
        <v>2</v>
      </c>
      <c r="M281" s="534">
        <f t="shared" si="12"/>
        <v>394</v>
      </c>
      <c r="N281" s="268">
        <f t="shared" si="12"/>
        <v>28</v>
      </c>
      <c r="O281" s="534">
        <f t="shared" si="12"/>
        <v>422</v>
      </c>
      <c r="P281" s="269">
        <f t="shared" si="12"/>
        <v>19</v>
      </c>
      <c r="Q281" s="269">
        <f t="shared" si="12"/>
        <v>27</v>
      </c>
      <c r="R281" s="536">
        <f t="shared" si="12"/>
        <v>46</v>
      </c>
      <c r="S281" s="499">
        <f t="shared" si="12"/>
        <v>1931</v>
      </c>
      <c r="T281" s="499">
        <f t="shared" si="12"/>
        <v>1005</v>
      </c>
      <c r="U281" s="499">
        <f t="shared" si="12"/>
        <v>2936</v>
      </c>
      <c r="V281" s="514">
        <f t="shared" si="12"/>
        <v>674</v>
      </c>
      <c r="W281" s="523">
        <f>SUM(W282:W293)</f>
        <v>410</v>
      </c>
    </row>
    <row r="282" spans="1:33" s="251" customFormat="1" ht="21" customHeight="1">
      <c r="A282" s="690" t="s">
        <v>233</v>
      </c>
      <c r="B282" s="544">
        <v>479</v>
      </c>
      <c r="C282" s="544">
        <v>3</v>
      </c>
      <c r="D282" s="542">
        <f t="shared" ref="D282:D290" si="13">+B282+C282</f>
        <v>482</v>
      </c>
      <c r="E282" s="274">
        <v>78</v>
      </c>
      <c r="F282" s="274">
        <v>1</v>
      </c>
      <c r="G282" s="274">
        <v>0</v>
      </c>
      <c r="H282" s="274">
        <v>0</v>
      </c>
      <c r="I282" s="274">
        <v>0</v>
      </c>
      <c r="J282" s="274">
        <v>0</v>
      </c>
      <c r="K282" s="274">
        <v>0</v>
      </c>
      <c r="L282" s="274">
        <v>0</v>
      </c>
      <c r="M282" s="487">
        <f>SUM(E282:L282)</f>
        <v>79</v>
      </c>
      <c r="N282" s="274">
        <v>1</v>
      </c>
      <c r="O282" s="488">
        <f>SUM(M282:N282)</f>
        <v>80</v>
      </c>
      <c r="P282" s="328">
        <v>6</v>
      </c>
      <c r="Q282" s="328">
        <v>2</v>
      </c>
      <c r="R282" s="537">
        <f>SUM(P282:Q282)</f>
        <v>8</v>
      </c>
      <c r="S282" s="500">
        <f t="shared" ref="S282:S293" si="14">+B282-M282-P282</f>
        <v>394</v>
      </c>
      <c r="T282" s="501">
        <f t="shared" ref="T282:T293" si="15">+C282-N282-Q282</f>
        <v>0</v>
      </c>
      <c r="U282" s="502">
        <f>+S282+T282</f>
        <v>394</v>
      </c>
      <c r="V282" s="515">
        <v>105</v>
      </c>
      <c r="W282" s="524">
        <v>86</v>
      </c>
      <c r="X282" s="456"/>
      <c r="Y282" s="252"/>
      <c r="Z282" s="252"/>
      <c r="AA282" s="252"/>
      <c r="AB282" s="252"/>
      <c r="AC282" s="252"/>
      <c r="AD282" s="252"/>
      <c r="AE282" s="252"/>
      <c r="AF282" s="252"/>
      <c r="AG282" s="252"/>
    </row>
    <row r="283" spans="1:33" s="251" customFormat="1" ht="21" customHeight="1">
      <c r="A283" s="690" t="s">
        <v>279</v>
      </c>
      <c r="B283" s="543">
        <v>176</v>
      </c>
      <c r="C283" s="544">
        <v>3</v>
      </c>
      <c r="D283" s="542">
        <f t="shared" si="13"/>
        <v>179</v>
      </c>
      <c r="E283" s="274">
        <v>50</v>
      </c>
      <c r="F283" s="274">
        <v>1</v>
      </c>
      <c r="G283" s="274">
        <v>0</v>
      </c>
      <c r="H283" s="274">
        <v>0</v>
      </c>
      <c r="I283" s="274">
        <v>2</v>
      </c>
      <c r="J283" s="274">
        <v>0</v>
      </c>
      <c r="K283" s="274">
        <v>0</v>
      </c>
      <c r="L283" s="274">
        <v>0</v>
      </c>
      <c r="M283" s="487">
        <f t="shared" ref="M283:M293" si="16">SUM(E283:L283)</f>
        <v>53</v>
      </c>
      <c r="N283" s="274">
        <v>3</v>
      </c>
      <c r="O283" s="488">
        <f>SUM(M283:N283)</f>
        <v>56</v>
      </c>
      <c r="P283" s="341">
        <v>0</v>
      </c>
      <c r="Q283" s="328">
        <v>0</v>
      </c>
      <c r="R283" s="537">
        <f t="shared" ref="R283:R293" si="17">SUM(P283:Q283)</f>
        <v>0</v>
      </c>
      <c r="S283" s="500">
        <f t="shared" si="14"/>
        <v>123</v>
      </c>
      <c r="T283" s="501">
        <f t="shared" si="15"/>
        <v>0</v>
      </c>
      <c r="U283" s="502">
        <f>+S283+T283</f>
        <v>123</v>
      </c>
      <c r="V283" s="515">
        <v>113</v>
      </c>
      <c r="W283" s="524">
        <v>66</v>
      </c>
      <c r="X283" s="252"/>
      <c r="Y283" s="252"/>
      <c r="Z283" s="252"/>
      <c r="AA283" s="252"/>
      <c r="AB283" s="252"/>
      <c r="AC283" s="252"/>
      <c r="AD283" s="252"/>
      <c r="AE283" s="252"/>
      <c r="AF283" s="252"/>
      <c r="AG283" s="252"/>
    </row>
    <row r="284" spans="1:33" s="251" customFormat="1" ht="21" customHeight="1">
      <c r="A284" s="690" t="s">
        <v>258</v>
      </c>
      <c r="B284" s="543">
        <v>441</v>
      </c>
      <c r="C284" s="544">
        <v>6</v>
      </c>
      <c r="D284" s="542">
        <f t="shared" si="13"/>
        <v>447</v>
      </c>
      <c r="E284" s="274">
        <v>64</v>
      </c>
      <c r="F284" s="274">
        <v>0</v>
      </c>
      <c r="G284" s="274">
        <v>0</v>
      </c>
      <c r="H284" s="274">
        <v>0</v>
      </c>
      <c r="I284" s="274">
        <v>2</v>
      </c>
      <c r="J284" s="274">
        <v>0</v>
      </c>
      <c r="K284" s="274">
        <v>0</v>
      </c>
      <c r="L284" s="274">
        <v>1</v>
      </c>
      <c r="M284" s="487">
        <f t="shared" si="16"/>
        <v>67</v>
      </c>
      <c r="N284" s="274">
        <v>0</v>
      </c>
      <c r="O284" s="488">
        <f>SUM(M284:N284)</f>
        <v>67</v>
      </c>
      <c r="P284" s="341">
        <v>0</v>
      </c>
      <c r="Q284" s="328">
        <v>6</v>
      </c>
      <c r="R284" s="537">
        <f t="shared" si="17"/>
        <v>6</v>
      </c>
      <c r="S284" s="500">
        <f t="shared" si="14"/>
        <v>374</v>
      </c>
      <c r="T284" s="501">
        <f t="shared" si="15"/>
        <v>0</v>
      </c>
      <c r="U284" s="502">
        <f t="shared" ref="U284:U293" si="18">+S284+T284</f>
        <v>374</v>
      </c>
      <c r="V284" s="515">
        <v>91</v>
      </c>
      <c r="W284" s="524">
        <v>65</v>
      </c>
      <c r="X284" s="252"/>
      <c r="Y284" s="252"/>
      <c r="Z284" s="252"/>
      <c r="AA284" s="252"/>
      <c r="AB284" s="252"/>
      <c r="AC284" s="252"/>
      <c r="AD284" s="252"/>
      <c r="AE284" s="252"/>
      <c r="AF284" s="252"/>
      <c r="AG284" s="252"/>
    </row>
    <row r="285" spans="1:33" s="251" customFormat="1" ht="21" customHeight="1">
      <c r="A285" s="690" t="s">
        <v>280</v>
      </c>
      <c r="B285" s="543">
        <v>145</v>
      </c>
      <c r="C285" s="544">
        <v>1</v>
      </c>
      <c r="D285" s="542">
        <f t="shared" si="13"/>
        <v>146</v>
      </c>
      <c r="E285" s="274">
        <v>41</v>
      </c>
      <c r="F285" s="274">
        <v>1</v>
      </c>
      <c r="G285" s="274">
        <v>0</v>
      </c>
      <c r="H285" s="274">
        <v>0</v>
      </c>
      <c r="I285" s="274">
        <v>0</v>
      </c>
      <c r="J285" s="274">
        <v>0</v>
      </c>
      <c r="K285" s="274">
        <v>0</v>
      </c>
      <c r="L285" s="274">
        <v>0</v>
      </c>
      <c r="M285" s="487">
        <f t="shared" si="16"/>
        <v>42</v>
      </c>
      <c r="N285" s="274">
        <v>0</v>
      </c>
      <c r="O285" s="488">
        <f t="shared" ref="O285:O293" si="19">SUM(M285:N285)</f>
        <v>42</v>
      </c>
      <c r="P285" s="341">
        <v>3</v>
      </c>
      <c r="Q285" s="328">
        <v>0</v>
      </c>
      <c r="R285" s="537">
        <f t="shared" si="17"/>
        <v>3</v>
      </c>
      <c r="S285" s="500">
        <f t="shared" si="14"/>
        <v>100</v>
      </c>
      <c r="T285" s="501">
        <f t="shared" si="15"/>
        <v>1</v>
      </c>
      <c r="U285" s="502">
        <f t="shared" si="18"/>
        <v>101</v>
      </c>
      <c r="V285" s="515">
        <v>90</v>
      </c>
      <c r="W285" s="524">
        <v>47</v>
      </c>
      <c r="X285" s="252"/>
      <c r="Y285" s="252"/>
      <c r="Z285" s="252"/>
      <c r="AA285" s="252"/>
      <c r="AB285" s="252"/>
      <c r="AC285" s="252"/>
      <c r="AD285" s="252"/>
      <c r="AE285" s="252"/>
      <c r="AF285" s="252"/>
      <c r="AG285" s="252"/>
    </row>
    <row r="286" spans="1:33" s="251" customFormat="1" ht="21" customHeight="1">
      <c r="A286" s="690" t="s">
        <v>297</v>
      </c>
      <c r="B286" s="543">
        <v>75</v>
      </c>
      <c r="C286" s="544">
        <v>1</v>
      </c>
      <c r="D286" s="542">
        <f t="shared" si="13"/>
        <v>76</v>
      </c>
      <c r="E286" s="274">
        <v>12</v>
      </c>
      <c r="F286" s="274">
        <v>0</v>
      </c>
      <c r="G286" s="274">
        <v>0</v>
      </c>
      <c r="H286" s="274">
        <v>0</v>
      </c>
      <c r="I286" s="274">
        <v>1</v>
      </c>
      <c r="J286" s="274">
        <v>0</v>
      </c>
      <c r="K286" s="274">
        <v>0</v>
      </c>
      <c r="L286" s="274">
        <v>0</v>
      </c>
      <c r="M286" s="487">
        <f t="shared" si="16"/>
        <v>13</v>
      </c>
      <c r="N286" s="274">
        <v>0</v>
      </c>
      <c r="O286" s="488">
        <f t="shared" si="19"/>
        <v>13</v>
      </c>
      <c r="P286" s="341">
        <v>0</v>
      </c>
      <c r="Q286" s="328">
        <v>0</v>
      </c>
      <c r="R286" s="537">
        <f t="shared" si="17"/>
        <v>0</v>
      </c>
      <c r="S286" s="500">
        <f t="shared" si="14"/>
        <v>62</v>
      </c>
      <c r="T286" s="501">
        <f t="shared" si="15"/>
        <v>1</v>
      </c>
      <c r="U286" s="502">
        <f t="shared" si="18"/>
        <v>63</v>
      </c>
      <c r="V286" s="515">
        <v>14</v>
      </c>
      <c r="W286" s="524">
        <v>12</v>
      </c>
      <c r="X286" s="252"/>
      <c r="Y286" s="252"/>
      <c r="Z286" s="252"/>
      <c r="AA286" s="252"/>
      <c r="AB286" s="252"/>
      <c r="AC286" s="252"/>
      <c r="AD286" s="252"/>
      <c r="AE286" s="252"/>
      <c r="AF286" s="252"/>
      <c r="AG286" s="252"/>
    </row>
    <row r="287" spans="1:33" s="251" customFormat="1" ht="21" customHeight="1">
      <c r="A287" s="690" t="s">
        <v>242</v>
      </c>
      <c r="B287" s="543">
        <v>344</v>
      </c>
      <c r="C287" s="544">
        <v>204</v>
      </c>
      <c r="D287" s="542">
        <f t="shared" si="13"/>
        <v>548</v>
      </c>
      <c r="E287" s="274">
        <v>21</v>
      </c>
      <c r="F287" s="274">
        <v>0</v>
      </c>
      <c r="G287" s="274">
        <v>0</v>
      </c>
      <c r="H287" s="274">
        <v>0</v>
      </c>
      <c r="I287" s="274">
        <v>1</v>
      </c>
      <c r="J287" s="274">
        <v>0</v>
      </c>
      <c r="K287" s="274">
        <v>0</v>
      </c>
      <c r="L287" s="274">
        <v>0</v>
      </c>
      <c r="M287" s="487">
        <f t="shared" si="16"/>
        <v>22</v>
      </c>
      <c r="N287" s="274">
        <v>5</v>
      </c>
      <c r="O287" s="488">
        <f t="shared" si="19"/>
        <v>27</v>
      </c>
      <c r="P287" s="341">
        <v>0</v>
      </c>
      <c r="Q287" s="328">
        <v>1</v>
      </c>
      <c r="R287" s="537">
        <f>SUM(P287:Q287)</f>
        <v>1</v>
      </c>
      <c r="S287" s="500">
        <f t="shared" si="14"/>
        <v>322</v>
      </c>
      <c r="T287" s="501">
        <f t="shared" si="15"/>
        <v>198</v>
      </c>
      <c r="U287" s="502">
        <f t="shared" si="18"/>
        <v>520</v>
      </c>
      <c r="V287" s="515">
        <v>63</v>
      </c>
      <c r="W287" s="524">
        <v>22</v>
      </c>
      <c r="X287" s="252"/>
      <c r="Y287" s="252"/>
      <c r="Z287" s="252"/>
      <c r="AA287" s="252"/>
      <c r="AB287" s="252"/>
      <c r="AC287" s="252"/>
      <c r="AD287" s="252"/>
      <c r="AE287" s="252"/>
      <c r="AF287" s="252"/>
      <c r="AG287" s="252"/>
    </row>
    <row r="288" spans="1:33" s="251" customFormat="1" ht="21" customHeight="1">
      <c r="A288" s="690" t="s">
        <v>234</v>
      </c>
      <c r="B288" s="543">
        <v>85</v>
      </c>
      <c r="C288" s="544">
        <v>102</v>
      </c>
      <c r="D288" s="542">
        <f t="shared" si="13"/>
        <v>187</v>
      </c>
      <c r="E288" s="274">
        <v>11</v>
      </c>
      <c r="F288" s="274">
        <v>0</v>
      </c>
      <c r="G288" s="274">
        <v>0</v>
      </c>
      <c r="H288" s="274">
        <v>0</v>
      </c>
      <c r="I288" s="274">
        <v>0</v>
      </c>
      <c r="J288" s="274">
        <v>0</v>
      </c>
      <c r="K288" s="274">
        <v>0</v>
      </c>
      <c r="L288" s="274">
        <v>0</v>
      </c>
      <c r="M288" s="487">
        <f>SUM(E288:L288)</f>
        <v>11</v>
      </c>
      <c r="N288" s="274">
        <v>7</v>
      </c>
      <c r="O288" s="488">
        <f>SUM(M288:N288)</f>
        <v>18</v>
      </c>
      <c r="P288" s="341">
        <v>3</v>
      </c>
      <c r="Q288" s="328">
        <v>13</v>
      </c>
      <c r="R288" s="537">
        <f t="shared" si="17"/>
        <v>16</v>
      </c>
      <c r="S288" s="500">
        <f t="shared" si="14"/>
        <v>71</v>
      </c>
      <c r="T288" s="501">
        <f t="shared" si="15"/>
        <v>82</v>
      </c>
      <c r="U288" s="502">
        <f t="shared" si="18"/>
        <v>153</v>
      </c>
      <c r="V288" s="515">
        <v>22</v>
      </c>
      <c r="W288" s="524">
        <v>13</v>
      </c>
      <c r="X288" s="252"/>
      <c r="Y288" s="252"/>
      <c r="Z288" s="252"/>
      <c r="AA288" s="252"/>
      <c r="AB288" s="252"/>
      <c r="AC288" s="252"/>
      <c r="AD288" s="252"/>
      <c r="AE288" s="252"/>
      <c r="AF288" s="252"/>
      <c r="AG288" s="252"/>
    </row>
    <row r="289" spans="1:33" s="251" customFormat="1" ht="21" customHeight="1">
      <c r="A289" s="690" t="s">
        <v>254</v>
      </c>
      <c r="B289" s="543">
        <v>75</v>
      </c>
      <c r="C289" s="544">
        <v>103</v>
      </c>
      <c r="D289" s="542">
        <f t="shared" si="13"/>
        <v>178</v>
      </c>
      <c r="E289" s="274">
        <v>6</v>
      </c>
      <c r="F289" s="274">
        <v>0</v>
      </c>
      <c r="G289" s="274">
        <v>0</v>
      </c>
      <c r="H289" s="274">
        <v>0</v>
      </c>
      <c r="I289" s="274">
        <v>0</v>
      </c>
      <c r="J289" s="274">
        <v>0</v>
      </c>
      <c r="K289" s="274">
        <v>0</v>
      </c>
      <c r="L289" s="274">
        <v>1</v>
      </c>
      <c r="M289" s="487">
        <f t="shared" si="16"/>
        <v>7</v>
      </c>
      <c r="N289" s="274">
        <v>0</v>
      </c>
      <c r="O289" s="488">
        <f t="shared" si="19"/>
        <v>7</v>
      </c>
      <c r="P289" s="341">
        <v>2</v>
      </c>
      <c r="Q289" s="328">
        <v>1</v>
      </c>
      <c r="R289" s="537">
        <f t="shared" si="17"/>
        <v>3</v>
      </c>
      <c r="S289" s="500">
        <f t="shared" si="14"/>
        <v>66</v>
      </c>
      <c r="T289" s="501">
        <f t="shared" si="15"/>
        <v>102</v>
      </c>
      <c r="U289" s="502">
        <f t="shared" si="18"/>
        <v>168</v>
      </c>
      <c r="V289" s="515">
        <v>8</v>
      </c>
      <c r="W289" s="524">
        <v>6</v>
      </c>
      <c r="X289" s="252"/>
      <c r="Y289" s="252"/>
      <c r="Z289" s="252"/>
      <c r="AA289" s="252"/>
      <c r="AB289" s="252"/>
      <c r="AC289" s="252"/>
      <c r="AD289" s="252"/>
      <c r="AE289" s="252"/>
      <c r="AF289" s="252"/>
      <c r="AG289" s="252"/>
    </row>
    <row r="290" spans="1:33" s="251" customFormat="1" ht="21" customHeight="1">
      <c r="A290" s="690" t="s">
        <v>220</v>
      </c>
      <c r="B290" s="543">
        <v>144</v>
      </c>
      <c r="C290" s="544">
        <v>3</v>
      </c>
      <c r="D290" s="542">
        <f t="shared" si="13"/>
        <v>147</v>
      </c>
      <c r="E290" s="274">
        <v>35</v>
      </c>
      <c r="F290" s="274">
        <v>2</v>
      </c>
      <c r="G290" s="274">
        <v>0</v>
      </c>
      <c r="H290" s="274">
        <v>0</v>
      </c>
      <c r="I290" s="274">
        <v>0</v>
      </c>
      <c r="J290" s="274">
        <v>2</v>
      </c>
      <c r="K290" s="274">
        <v>0</v>
      </c>
      <c r="L290" s="274">
        <v>0</v>
      </c>
      <c r="M290" s="487">
        <f t="shared" si="16"/>
        <v>39</v>
      </c>
      <c r="N290" s="274">
        <v>0</v>
      </c>
      <c r="O290" s="488">
        <f t="shared" si="19"/>
        <v>39</v>
      </c>
      <c r="P290" s="341">
        <v>3</v>
      </c>
      <c r="Q290" s="328">
        <v>0</v>
      </c>
      <c r="R290" s="537">
        <f t="shared" si="17"/>
        <v>3</v>
      </c>
      <c r="S290" s="500">
        <f t="shared" si="14"/>
        <v>102</v>
      </c>
      <c r="T290" s="501">
        <f t="shared" si="15"/>
        <v>3</v>
      </c>
      <c r="U290" s="502">
        <f t="shared" si="18"/>
        <v>105</v>
      </c>
      <c r="V290" s="515">
        <v>63</v>
      </c>
      <c r="W290" s="524">
        <v>38</v>
      </c>
      <c r="X290" s="252"/>
      <c r="Y290" s="252"/>
      <c r="Z290" s="252"/>
      <c r="AA290" s="252"/>
      <c r="AB290" s="252"/>
      <c r="AC290" s="252"/>
      <c r="AD290" s="252"/>
      <c r="AE290" s="252"/>
      <c r="AF290" s="252"/>
      <c r="AG290" s="252"/>
    </row>
    <row r="291" spans="1:33" s="251" customFormat="1" ht="21" customHeight="1">
      <c r="A291" s="690" t="s">
        <v>222</v>
      </c>
      <c r="B291" s="543">
        <v>79</v>
      </c>
      <c r="C291" s="544">
        <v>213</v>
      </c>
      <c r="D291" s="542">
        <f>+B291+C291</f>
        <v>292</v>
      </c>
      <c r="E291" s="274">
        <v>16</v>
      </c>
      <c r="F291" s="274">
        <v>0</v>
      </c>
      <c r="G291" s="274">
        <v>0</v>
      </c>
      <c r="H291" s="274">
        <v>0</v>
      </c>
      <c r="I291" s="274">
        <v>1</v>
      </c>
      <c r="J291" s="274">
        <v>0</v>
      </c>
      <c r="K291" s="274">
        <v>0</v>
      </c>
      <c r="L291" s="274">
        <v>0</v>
      </c>
      <c r="M291" s="487">
        <f t="shared" si="16"/>
        <v>17</v>
      </c>
      <c r="N291" s="274">
        <v>4</v>
      </c>
      <c r="O291" s="488">
        <f>SUM(M291:N291)</f>
        <v>21</v>
      </c>
      <c r="P291" s="341">
        <v>0</v>
      </c>
      <c r="Q291" s="328">
        <v>0</v>
      </c>
      <c r="R291" s="537">
        <f t="shared" si="17"/>
        <v>0</v>
      </c>
      <c r="S291" s="500">
        <f t="shared" si="14"/>
        <v>62</v>
      </c>
      <c r="T291" s="501">
        <f t="shared" si="15"/>
        <v>209</v>
      </c>
      <c r="U291" s="502">
        <f t="shared" si="18"/>
        <v>271</v>
      </c>
      <c r="V291" s="515">
        <v>18</v>
      </c>
      <c r="W291" s="524">
        <v>15</v>
      </c>
      <c r="X291" s="252"/>
      <c r="Y291" s="252"/>
      <c r="Z291" s="252"/>
      <c r="AA291" s="252"/>
      <c r="AB291" s="252"/>
      <c r="AC291" s="252"/>
      <c r="AD291" s="252"/>
      <c r="AE291" s="252"/>
      <c r="AF291" s="252"/>
      <c r="AG291" s="252"/>
    </row>
    <row r="292" spans="1:33" s="251" customFormat="1" ht="21" customHeight="1">
      <c r="A292" s="690" t="s">
        <v>221</v>
      </c>
      <c r="B292" s="543">
        <v>162</v>
      </c>
      <c r="C292" s="544">
        <v>251</v>
      </c>
      <c r="D292" s="542">
        <f>+B292+C292</f>
        <v>413</v>
      </c>
      <c r="E292" s="274">
        <v>27</v>
      </c>
      <c r="F292" s="274">
        <v>1</v>
      </c>
      <c r="G292" s="274">
        <v>0</v>
      </c>
      <c r="H292" s="274">
        <v>0</v>
      </c>
      <c r="I292" s="274">
        <v>0</v>
      </c>
      <c r="J292" s="274">
        <v>0</v>
      </c>
      <c r="K292" s="274">
        <v>0</v>
      </c>
      <c r="L292" s="274">
        <v>0</v>
      </c>
      <c r="M292" s="487">
        <f t="shared" si="16"/>
        <v>28</v>
      </c>
      <c r="N292" s="274">
        <v>5</v>
      </c>
      <c r="O292" s="488">
        <f t="shared" si="19"/>
        <v>33</v>
      </c>
      <c r="P292" s="341">
        <v>1</v>
      </c>
      <c r="Q292" s="328">
        <v>1</v>
      </c>
      <c r="R292" s="537">
        <f t="shared" si="17"/>
        <v>2</v>
      </c>
      <c r="S292" s="500">
        <f t="shared" si="14"/>
        <v>133</v>
      </c>
      <c r="T292" s="501">
        <f t="shared" si="15"/>
        <v>245</v>
      </c>
      <c r="U292" s="502">
        <f t="shared" si="18"/>
        <v>378</v>
      </c>
      <c r="V292" s="515">
        <v>54</v>
      </c>
      <c r="W292" s="524">
        <v>25</v>
      </c>
      <c r="X292" s="252"/>
      <c r="Y292" s="252"/>
      <c r="Z292" s="252"/>
      <c r="AA292" s="252"/>
      <c r="AB292" s="252"/>
      <c r="AC292" s="252"/>
      <c r="AD292" s="252"/>
      <c r="AE292" s="252"/>
      <c r="AF292" s="252"/>
      <c r="AG292" s="252"/>
    </row>
    <row r="293" spans="1:33" s="251" customFormat="1" ht="21" customHeight="1" thickBot="1">
      <c r="A293" s="690" t="s">
        <v>298</v>
      </c>
      <c r="B293" s="543">
        <v>139</v>
      </c>
      <c r="C293" s="544">
        <v>170</v>
      </c>
      <c r="D293" s="542">
        <f>+B293+C293</f>
        <v>309</v>
      </c>
      <c r="E293" s="274">
        <v>15</v>
      </c>
      <c r="F293" s="274">
        <v>0</v>
      </c>
      <c r="G293" s="274">
        <v>0</v>
      </c>
      <c r="H293" s="274">
        <v>0</v>
      </c>
      <c r="I293" s="274">
        <v>1</v>
      </c>
      <c r="J293" s="274">
        <v>0</v>
      </c>
      <c r="K293" s="274">
        <v>0</v>
      </c>
      <c r="L293" s="274">
        <v>0</v>
      </c>
      <c r="M293" s="487">
        <f t="shared" si="16"/>
        <v>16</v>
      </c>
      <c r="N293" s="274">
        <v>3</v>
      </c>
      <c r="O293" s="488">
        <f t="shared" si="19"/>
        <v>19</v>
      </c>
      <c r="P293" s="341">
        <v>1</v>
      </c>
      <c r="Q293" s="328">
        <v>3</v>
      </c>
      <c r="R293" s="537">
        <f t="shared" si="17"/>
        <v>4</v>
      </c>
      <c r="S293" s="500">
        <f t="shared" si="14"/>
        <v>122</v>
      </c>
      <c r="T293" s="501">
        <f t="shared" si="15"/>
        <v>164</v>
      </c>
      <c r="U293" s="502">
        <f t="shared" si="18"/>
        <v>286</v>
      </c>
      <c r="V293" s="515">
        <v>33</v>
      </c>
      <c r="W293" s="524">
        <v>15</v>
      </c>
      <c r="X293" s="252"/>
      <c r="Y293" s="252"/>
      <c r="Z293" s="252"/>
      <c r="AA293" s="252"/>
      <c r="AB293" s="252"/>
      <c r="AC293" s="252"/>
      <c r="AD293" s="252"/>
      <c r="AE293" s="252"/>
      <c r="AF293" s="252"/>
      <c r="AG293" s="252"/>
    </row>
    <row r="294" spans="1:33" s="43" customFormat="1" ht="12.75" customHeight="1">
      <c r="A294" s="1009" t="s">
        <v>333</v>
      </c>
      <c r="B294" s="1009"/>
      <c r="C294" s="1009"/>
      <c r="D294" s="1009"/>
      <c r="E294" s="1009"/>
      <c r="F294" s="1009"/>
      <c r="G294" s="1009"/>
      <c r="H294" s="1009"/>
      <c r="I294" s="1009"/>
      <c r="J294" s="1009"/>
      <c r="K294" s="1009"/>
      <c r="L294" s="1009"/>
      <c r="M294" s="1009"/>
      <c r="N294" s="1009"/>
      <c r="O294" s="1009"/>
      <c r="P294" s="1009"/>
      <c r="Q294" s="1009"/>
      <c r="R294" s="1009"/>
      <c r="S294" s="1009"/>
      <c r="T294" s="1009"/>
      <c r="U294" s="1009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1:33" s="62" customFormat="1" ht="10.5" customHeight="1">
      <c r="A295" s="317"/>
      <c r="B295" s="262"/>
      <c r="C295" s="262"/>
      <c r="D295" s="262"/>
      <c r="E295" s="262"/>
      <c r="F295" s="262"/>
      <c r="G295" s="262"/>
      <c r="H295" s="262"/>
      <c r="I295" s="262"/>
      <c r="J295" s="262"/>
      <c r="K295" s="262"/>
      <c r="L295" s="262"/>
      <c r="M295" s="332"/>
      <c r="N295" s="332"/>
      <c r="O295" s="262"/>
      <c r="P295" s="332"/>
      <c r="Q295" s="332"/>
      <c r="R295" s="262"/>
      <c r="S295" s="332"/>
      <c r="T295" s="262"/>
      <c r="U295" s="46"/>
      <c r="V295" s="262"/>
      <c r="W295" s="262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</row>
    <row r="311" ht="3.75" customHeight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t="1.9" customHeight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t="17.25" hidden="1" customHeight="1"/>
    <row r="337" ht="17.25" hidden="1" customHeight="1"/>
    <row r="338" ht="17.25" hidden="1" customHeight="1"/>
    <row r="339" ht="17.25" hidden="1" customHeight="1"/>
    <row r="346" ht="22.5" customHeight="1"/>
  </sheetData>
  <mergeCells count="86">
    <mergeCell ref="A115:U115"/>
    <mergeCell ref="A105:U105"/>
    <mergeCell ref="A142:A144"/>
    <mergeCell ref="B142:C142"/>
    <mergeCell ref="D142:D143"/>
    <mergeCell ref="R142:R143"/>
    <mergeCell ref="M142:N142"/>
    <mergeCell ref="O142:O143"/>
    <mergeCell ref="G142:G143"/>
    <mergeCell ref="A137:W137"/>
    <mergeCell ref="A138:W138"/>
    <mergeCell ref="A140:W140"/>
    <mergeCell ref="A19:S19"/>
    <mergeCell ref="T19:U19"/>
    <mergeCell ref="A44:U44"/>
    <mergeCell ref="A104:U104"/>
    <mergeCell ref="A110:U110"/>
    <mergeCell ref="A195:U195"/>
    <mergeCell ref="J250:L250"/>
    <mergeCell ref="O250:O251"/>
    <mergeCell ref="M250:N250"/>
    <mergeCell ref="H142:H143"/>
    <mergeCell ref="I142:I143"/>
    <mergeCell ref="J142:L142"/>
    <mergeCell ref="F142:F143"/>
    <mergeCell ref="P142:Q142"/>
    <mergeCell ref="A176:A178"/>
    <mergeCell ref="B176:C176"/>
    <mergeCell ref="A148:U148"/>
    <mergeCell ref="P176:Q176"/>
    <mergeCell ref="G176:G177"/>
    <mergeCell ref="J176:L176"/>
    <mergeCell ref="B250:C250"/>
    <mergeCell ref="A294:U294"/>
    <mergeCell ref="J278:L278"/>
    <mergeCell ref="M278:N278"/>
    <mergeCell ref="O278:O279"/>
    <mergeCell ref="P278:Q278"/>
    <mergeCell ref="R278:R279"/>
    <mergeCell ref="S278:T278"/>
    <mergeCell ref="A278:A280"/>
    <mergeCell ref="B278:C278"/>
    <mergeCell ref="I278:I279"/>
    <mergeCell ref="V278:W278"/>
    <mergeCell ref="A276:W276"/>
    <mergeCell ref="U278:U279"/>
    <mergeCell ref="P250:Q250"/>
    <mergeCell ref="R250:R251"/>
    <mergeCell ref="S250:T250"/>
    <mergeCell ref="U250:U251"/>
    <mergeCell ref="A256:U256"/>
    <mergeCell ref="G250:G251"/>
    <mergeCell ref="I250:I251"/>
    <mergeCell ref="D278:D279"/>
    <mergeCell ref="E278:E279"/>
    <mergeCell ref="F278:F279"/>
    <mergeCell ref="G278:G279"/>
    <mergeCell ref="H278:H279"/>
    <mergeCell ref="A250:A252"/>
    <mergeCell ref="V176:W176"/>
    <mergeCell ref="V142:W142"/>
    <mergeCell ref="A174:W174"/>
    <mergeCell ref="R176:R177"/>
    <mergeCell ref="S176:T176"/>
    <mergeCell ref="S142:T142"/>
    <mergeCell ref="U142:U143"/>
    <mergeCell ref="U176:U177"/>
    <mergeCell ref="D176:D177"/>
    <mergeCell ref="E176:E177"/>
    <mergeCell ref="F176:F177"/>
    <mergeCell ref="H176:H177"/>
    <mergeCell ref="I176:I177"/>
    <mergeCell ref="E142:E143"/>
    <mergeCell ref="M176:N176"/>
    <mergeCell ref="O176:O177"/>
    <mergeCell ref="D250:D251"/>
    <mergeCell ref="E250:E251"/>
    <mergeCell ref="F250:F251"/>
    <mergeCell ref="A248:W248"/>
    <mergeCell ref="H250:H251"/>
    <mergeCell ref="V250:W250"/>
    <mergeCell ref="A24:U24"/>
    <mergeCell ref="A26:U26"/>
    <mergeCell ref="A79:U79"/>
    <mergeCell ref="A78:W78"/>
    <mergeCell ref="A85:W85"/>
  </mergeCells>
  <hyperlinks>
    <hyperlink ref="A148" r:id="rId1" display="http://www.pj.gob.pe/"/>
    <hyperlink ref="A195" r:id="rId2" display="http://www.pj.gob.pe/"/>
    <hyperlink ref="A256" r:id="rId3" display="http://www.pj.gob.pe/"/>
    <hyperlink ref="A294" r:id="rId4" display="http://www.pj.gob.pe/"/>
  </hyperlinks>
  <printOptions horizontalCentered="1" verticalCentered="1"/>
  <pageMargins left="0.23622047244094491" right="0.23622047244094491" top="0.23622047244094491" bottom="1.3385826771653544" header="0" footer="0.23622047244094491"/>
  <pageSetup paperSize="9" scale="45" orientation="portrait" r:id="rId5"/>
  <headerFooter scaleWithDoc="0" alignWithMargins="0"/>
  <rowBreaks count="1" manualBreakCount="1">
    <brk id="225" max="16383" man="1"/>
  </rowBreaks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2:AE144"/>
  <sheetViews>
    <sheetView view="pageBreakPreview" topLeftCell="A93" zoomScale="60" zoomScaleNormal="85" workbookViewId="0">
      <selection activeCell="T56" sqref="T56"/>
    </sheetView>
  </sheetViews>
  <sheetFormatPr baseColWidth="10" defaultRowHeight="12.75"/>
  <cols>
    <col min="1" max="1" width="16.85546875" customWidth="1"/>
    <col min="2" max="12" width="7.28515625" customWidth="1"/>
    <col min="13" max="13" width="18" customWidth="1"/>
    <col min="14" max="18" width="7.28515625" customWidth="1"/>
    <col min="19" max="21" width="10.42578125" customWidth="1"/>
  </cols>
  <sheetData>
    <row r="2" spans="1:21" s="44" customFormat="1" ht="33.75">
      <c r="A2" s="1002" t="s">
        <v>293</v>
      </c>
      <c r="B2" s="1002"/>
      <c r="C2" s="1002"/>
      <c r="D2" s="1002"/>
      <c r="E2" s="1002"/>
      <c r="F2" s="1002"/>
      <c r="G2" s="1002"/>
      <c r="H2" s="1002"/>
      <c r="I2" s="1002"/>
      <c r="J2" s="1002"/>
      <c r="K2" s="1002"/>
      <c r="L2" s="1002"/>
      <c r="M2" s="1002"/>
      <c r="N2" s="1002"/>
      <c r="O2" s="1002"/>
      <c r="P2" s="1002"/>
      <c r="Q2" s="1002"/>
      <c r="R2" s="1002"/>
      <c r="S2" s="1002"/>
      <c r="T2" s="1001" t="s">
        <v>345</v>
      </c>
      <c r="U2" s="1001"/>
    </row>
    <row r="3" spans="1:21" s="44" customFormat="1">
      <c r="A3" s="315"/>
      <c r="B3" s="455"/>
      <c r="C3" s="455"/>
      <c r="D3" s="455"/>
      <c r="E3" s="455"/>
      <c r="F3" s="455"/>
      <c r="G3" s="455"/>
      <c r="H3" s="455"/>
      <c r="I3" s="455"/>
      <c r="M3" s="43"/>
      <c r="N3" s="43"/>
      <c r="P3" s="43"/>
      <c r="Q3" s="43"/>
      <c r="S3" s="43"/>
    </row>
    <row r="4" spans="1:21" s="44" customFormat="1">
      <c r="A4" s="315"/>
      <c r="B4" s="455"/>
      <c r="C4" s="455"/>
      <c r="D4" s="455"/>
      <c r="E4" s="455"/>
      <c r="F4" s="455"/>
      <c r="G4" s="455"/>
      <c r="H4" s="455"/>
      <c r="I4" s="455"/>
      <c r="M4" s="43"/>
      <c r="N4" s="43"/>
      <c r="P4" s="43"/>
      <c r="Q4" s="43"/>
      <c r="S4" s="43"/>
    </row>
    <row r="5" spans="1:21" s="44" customFormat="1">
      <c r="A5" s="315"/>
      <c r="B5" s="455"/>
      <c r="C5" s="455"/>
      <c r="D5" s="455"/>
      <c r="E5" s="455"/>
      <c r="F5" s="455"/>
      <c r="G5" s="455"/>
      <c r="H5" s="455"/>
      <c r="I5" s="455"/>
      <c r="M5" s="43"/>
      <c r="N5" s="43"/>
      <c r="P5" s="43"/>
      <c r="Q5" s="43"/>
      <c r="S5" s="43"/>
    </row>
    <row r="6" spans="1:21" s="44" customFormat="1">
      <c r="A6" s="315"/>
      <c r="B6" s="455"/>
      <c r="C6" s="455"/>
      <c r="D6" s="455"/>
      <c r="E6" s="455"/>
      <c r="F6" s="455"/>
      <c r="G6" s="455"/>
      <c r="H6" s="455"/>
      <c r="I6" s="455"/>
      <c r="M6" s="43"/>
      <c r="N6" s="43"/>
      <c r="P6" s="43"/>
      <c r="Q6" s="43"/>
      <c r="S6" s="43"/>
    </row>
    <row r="7" spans="1:21" s="44" customFormat="1">
      <c r="A7" s="315"/>
      <c r="B7" s="455"/>
      <c r="C7" s="455"/>
      <c r="D7" s="455"/>
      <c r="E7" s="455"/>
      <c r="F7" s="455"/>
      <c r="G7" s="455"/>
      <c r="H7" s="455"/>
      <c r="I7" s="455"/>
      <c r="M7" s="43"/>
      <c r="N7" s="43"/>
      <c r="P7" s="43"/>
      <c r="Q7" s="43"/>
      <c r="S7" s="43"/>
    </row>
    <row r="8" spans="1:21" s="44" customFormat="1" ht="45">
      <c r="A8" s="924" t="s">
        <v>156</v>
      </c>
      <c r="B8" s="924"/>
      <c r="C8" s="924"/>
      <c r="D8" s="924"/>
      <c r="E8" s="924"/>
      <c r="F8" s="924"/>
      <c r="G8" s="924"/>
      <c r="H8" s="924"/>
      <c r="I8" s="924"/>
      <c r="J8" s="924"/>
      <c r="K8" s="924"/>
      <c r="L8" s="924"/>
      <c r="M8" s="924"/>
      <c r="N8" s="924"/>
      <c r="O8" s="924"/>
      <c r="P8" s="924"/>
      <c r="Q8" s="924"/>
      <c r="R8" s="924"/>
      <c r="S8" s="924"/>
      <c r="T8" s="924"/>
      <c r="U8" s="924"/>
    </row>
    <row r="9" spans="1:21" s="44" customFormat="1">
      <c r="A9" s="315"/>
      <c r="B9" s="458"/>
      <c r="C9" s="458"/>
      <c r="D9" s="458"/>
      <c r="E9" s="458"/>
      <c r="F9" s="458"/>
      <c r="G9" s="458"/>
      <c r="H9" s="458"/>
      <c r="I9" s="458"/>
      <c r="M9" s="43"/>
      <c r="N9" s="43"/>
      <c r="P9" s="43"/>
      <c r="Q9" s="43"/>
      <c r="S9" s="43"/>
    </row>
    <row r="10" spans="1:21" s="44" customFormat="1" ht="20.25">
      <c r="A10" s="925" t="s">
        <v>158</v>
      </c>
      <c r="B10" s="925"/>
      <c r="C10" s="925"/>
      <c r="D10" s="925"/>
      <c r="E10" s="925"/>
      <c r="F10" s="925"/>
      <c r="G10" s="925"/>
      <c r="H10" s="925"/>
      <c r="I10" s="925"/>
      <c r="J10" s="925"/>
      <c r="K10" s="925"/>
      <c r="L10" s="925"/>
      <c r="M10" s="925"/>
      <c r="N10" s="925"/>
      <c r="O10" s="925"/>
      <c r="P10" s="925"/>
      <c r="Q10" s="925"/>
      <c r="R10" s="925"/>
      <c r="S10" s="925"/>
      <c r="T10" s="925"/>
      <c r="U10" s="925"/>
    </row>
    <row r="11" spans="1:21" s="44" customFormat="1">
      <c r="A11" s="315"/>
      <c r="B11" s="455"/>
      <c r="C11" s="455"/>
      <c r="D11" s="455"/>
      <c r="E11" s="455"/>
      <c r="F11" s="455"/>
      <c r="G11" s="455"/>
      <c r="H11" s="455"/>
      <c r="I11" s="455"/>
      <c r="M11" s="43"/>
      <c r="N11" s="43"/>
      <c r="P11" s="43"/>
      <c r="Q11" s="43"/>
      <c r="S11" s="43"/>
    </row>
    <row r="12" spans="1:21" s="44" customFormat="1">
      <c r="A12" s="315"/>
      <c r="B12" s="455"/>
      <c r="C12" s="455"/>
      <c r="D12" s="455"/>
      <c r="E12" s="455"/>
      <c r="F12" s="455"/>
      <c r="G12" s="455"/>
      <c r="H12" s="455"/>
      <c r="I12" s="455"/>
      <c r="M12" s="43"/>
      <c r="N12" s="43"/>
      <c r="P12" s="43"/>
      <c r="Q12" s="43"/>
      <c r="S12" s="43"/>
    </row>
    <row r="13" spans="1:21" s="44" customFormat="1">
      <c r="A13" s="315"/>
      <c r="B13" s="455"/>
      <c r="C13" s="455"/>
      <c r="D13" s="455"/>
      <c r="E13" s="455"/>
      <c r="F13" s="455"/>
      <c r="G13" s="455"/>
      <c r="H13" s="455"/>
      <c r="I13" s="455"/>
      <c r="M13" s="43"/>
      <c r="N13" s="43"/>
      <c r="P13" s="43"/>
      <c r="Q13" s="43"/>
      <c r="S13" s="43"/>
    </row>
    <row r="14" spans="1:21" s="44" customFormat="1">
      <c r="A14" s="315"/>
      <c r="B14" s="455"/>
      <c r="C14" s="455"/>
      <c r="D14" s="455"/>
      <c r="E14" s="455"/>
      <c r="F14" s="455"/>
      <c r="G14" s="455"/>
      <c r="H14" s="455"/>
      <c r="I14" s="455"/>
      <c r="M14" s="43"/>
      <c r="N14" s="43"/>
      <c r="P14" s="43"/>
      <c r="Q14" s="43"/>
      <c r="S14" s="43"/>
    </row>
    <row r="15" spans="1:21" s="44" customFormat="1">
      <c r="A15" s="315"/>
      <c r="B15" s="455"/>
      <c r="C15" s="455"/>
      <c r="D15" s="455"/>
      <c r="E15" s="455"/>
      <c r="F15" s="455"/>
      <c r="G15" s="455"/>
      <c r="H15" s="455"/>
      <c r="I15" s="455"/>
      <c r="M15" s="43"/>
      <c r="N15" s="43"/>
      <c r="P15" s="43"/>
      <c r="Q15" s="43"/>
      <c r="S15" s="43"/>
    </row>
    <row r="16" spans="1:21" s="44" customFormat="1">
      <c r="A16" s="315"/>
      <c r="B16" s="455"/>
      <c r="C16" s="455"/>
      <c r="D16" s="455"/>
      <c r="E16" s="455"/>
      <c r="F16" s="455"/>
      <c r="G16" s="455"/>
      <c r="H16" s="455"/>
      <c r="I16" s="455"/>
      <c r="K16" s="44" t="s">
        <v>314</v>
      </c>
      <c r="M16" s="43"/>
      <c r="N16" s="43"/>
      <c r="P16" s="43"/>
      <c r="Q16" s="43"/>
      <c r="S16" s="43"/>
    </row>
    <row r="17" spans="1:21" s="44" customFormat="1">
      <c r="A17" s="315"/>
      <c r="B17" s="455"/>
      <c r="C17" s="455"/>
      <c r="D17" s="455"/>
      <c r="E17" s="455"/>
      <c r="F17" s="455"/>
      <c r="G17" s="455"/>
      <c r="H17" s="455"/>
      <c r="I17" s="455"/>
      <c r="M17" s="43"/>
      <c r="N17" s="43"/>
      <c r="P17" s="43"/>
      <c r="Q17" s="43"/>
      <c r="S17" s="43"/>
    </row>
    <row r="18" spans="1:21" s="44" customFormat="1">
      <c r="A18" s="315"/>
      <c r="B18" s="455"/>
      <c r="C18" s="455"/>
      <c r="D18" s="455"/>
      <c r="E18" s="455"/>
      <c r="F18" s="455"/>
      <c r="G18" s="455"/>
      <c r="H18" s="455"/>
      <c r="I18" s="455"/>
      <c r="M18" s="43"/>
      <c r="N18" s="43"/>
      <c r="P18" s="43"/>
      <c r="Q18" s="43"/>
      <c r="S18" s="43"/>
    </row>
    <row r="19" spans="1:21" s="44" customFormat="1">
      <c r="A19" s="315"/>
      <c r="B19" s="455"/>
      <c r="C19" s="455"/>
      <c r="D19" s="455"/>
      <c r="E19" s="455"/>
      <c r="F19" s="455"/>
      <c r="G19" s="455"/>
      <c r="H19" s="455"/>
      <c r="I19" s="455"/>
      <c r="M19" s="43"/>
      <c r="N19" s="43"/>
      <c r="P19" s="43"/>
      <c r="Q19" s="43"/>
      <c r="S19" s="43"/>
    </row>
    <row r="20" spans="1:21" s="44" customFormat="1">
      <c r="A20" s="315"/>
      <c r="B20" s="455"/>
      <c r="C20" s="455"/>
      <c r="D20" s="455"/>
      <c r="E20" s="455"/>
      <c r="F20" s="455"/>
      <c r="G20" s="455"/>
      <c r="H20" s="455"/>
      <c r="I20" s="455"/>
      <c r="M20" s="43"/>
      <c r="N20" s="43"/>
      <c r="P20" s="43"/>
      <c r="Q20" s="43"/>
      <c r="S20" s="43"/>
    </row>
    <row r="21" spans="1:21" s="44" customFormat="1">
      <c r="A21" s="315"/>
      <c r="B21" s="455"/>
      <c r="C21" s="455"/>
      <c r="D21" s="455"/>
      <c r="E21" s="455"/>
      <c r="F21" s="455"/>
      <c r="G21" s="455"/>
      <c r="H21" s="455"/>
      <c r="I21" s="455"/>
      <c r="M21" s="43"/>
      <c r="N21" s="43"/>
      <c r="P21" s="43"/>
      <c r="Q21" s="43"/>
      <c r="S21" s="43"/>
    </row>
    <row r="22" spans="1:21" s="44" customFormat="1">
      <c r="A22" s="315"/>
      <c r="B22" s="455"/>
      <c r="C22" s="455"/>
      <c r="D22" s="455"/>
      <c r="E22" s="455"/>
      <c r="F22" s="455"/>
      <c r="G22" s="455"/>
      <c r="H22" s="455"/>
      <c r="I22" s="455"/>
      <c r="M22" s="43"/>
      <c r="N22" s="43"/>
      <c r="P22" s="43"/>
      <c r="Q22" s="43"/>
      <c r="S22" s="43"/>
    </row>
    <row r="23" spans="1:21" s="44" customFormat="1">
      <c r="A23" s="315"/>
      <c r="B23" s="455"/>
      <c r="C23" s="455"/>
      <c r="D23" s="455"/>
      <c r="E23" s="455"/>
      <c r="F23" s="455"/>
      <c r="G23" s="455"/>
      <c r="H23" s="455"/>
      <c r="I23" s="455"/>
      <c r="M23" s="43"/>
      <c r="N23" s="43"/>
      <c r="P23" s="43"/>
      <c r="Q23" s="43"/>
      <c r="S23" s="43"/>
    </row>
    <row r="24" spans="1:21" s="44" customFormat="1">
      <c r="A24" s="315"/>
      <c r="B24" s="455"/>
      <c r="C24" s="455"/>
      <c r="D24" s="455"/>
      <c r="E24" s="455"/>
      <c r="F24" s="455"/>
      <c r="G24" s="455"/>
      <c r="H24" s="455"/>
      <c r="I24" s="455"/>
      <c r="M24" s="43"/>
      <c r="N24" s="43"/>
      <c r="P24" s="43"/>
      <c r="Q24" s="43"/>
      <c r="S24" s="43"/>
    </row>
    <row r="25" spans="1:21" s="44" customFormat="1">
      <c r="A25" s="315"/>
      <c r="B25" s="455"/>
      <c r="C25" s="455"/>
      <c r="D25" s="455"/>
      <c r="E25" s="455"/>
      <c r="F25" s="455"/>
      <c r="G25" s="455"/>
      <c r="H25" s="455"/>
      <c r="I25" s="455"/>
      <c r="M25" s="43"/>
      <c r="N25" s="43"/>
      <c r="P25" s="43"/>
      <c r="Q25" s="43"/>
      <c r="S25" s="43"/>
    </row>
    <row r="26" spans="1:21" s="44" customFormat="1" ht="45">
      <c r="A26" s="926"/>
      <c r="B26" s="926"/>
      <c r="C26" s="926"/>
      <c r="D26" s="926"/>
      <c r="E26" s="926"/>
      <c r="F26" s="926"/>
      <c r="G26" s="926"/>
      <c r="H26" s="926"/>
      <c r="I26" s="926"/>
      <c r="J26" s="926"/>
      <c r="K26" s="926"/>
      <c r="L26" s="926"/>
      <c r="M26" s="926"/>
      <c r="N26" s="926"/>
      <c r="O26" s="926"/>
      <c r="P26" s="926"/>
      <c r="Q26" s="926"/>
      <c r="R26" s="926"/>
      <c r="S26" s="926"/>
      <c r="T26" s="926"/>
      <c r="U26" s="926"/>
    </row>
    <row r="27" spans="1:21" s="44" customFormat="1">
      <c r="A27" s="315"/>
      <c r="B27" s="455"/>
      <c r="C27" s="455"/>
      <c r="D27" s="455"/>
      <c r="E27" s="455"/>
      <c r="F27" s="455"/>
      <c r="G27" s="455"/>
      <c r="H27" s="455"/>
      <c r="I27" s="455"/>
      <c r="M27" s="43"/>
      <c r="N27" s="43"/>
      <c r="P27" s="43"/>
      <c r="Q27" s="43"/>
      <c r="S27" s="43"/>
    </row>
    <row r="28" spans="1:21" s="44" customFormat="1">
      <c r="A28" s="315"/>
      <c r="B28" s="455"/>
      <c r="C28" s="455"/>
      <c r="D28" s="455"/>
      <c r="E28" s="455"/>
      <c r="F28" s="455"/>
      <c r="G28" s="455"/>
      <c r="H28" s="455"/>
      <c r="I28" s="455"/>
      <c r="M28" s="43"/>
      <c r="N28" s="43"/>
      <c r="P28" s="43"/>
      <c r="Q28" s="43"/>
      <c r="S28" s="43"/>
    </row>
    <row r="29" spans="1:21" s="44" customFormat="1">
      <c r="A29" s="315"/>
      <c r="B29" s="455"/>
      <c r="C29" s="455"/>
      <c r="D29" s="455"/>
      <c r="E29" s="455"/>
      <c r="F29" s="455"/>
      <c r="G29" s="455"/>
      <c r="H29" s="455"/>
      <c r="I29" s="455"/>
      <c r="M29" s="43"/>
      <c r="N29" s="43"/>
      <c r="P29" s="43"/>
      <c r="Q29" s="43"/>
      <c r="S29" s="43"/>
    </row>
    <row r="30" spans="1:21" s="44" customFormat="1">
      <c r="A30" s="315"/>
      <c r="B30" s="455"/>
      <c r="C30" s="455"/>
      <c r="D30" s="455"/>
      <c r="E30" s="455"/>
      <c r="F30" s="455"/>
      <c r="G30" s="455"/>
      <c r="H30" s="455"/>
      <c r="I30" s="455"/>
      <c r="M30" s="43"/>
      <c r="N30" s="43"/>
      <c r="P30" s="43"/>
      <c r="Q30" s="43"/>
      <c r="S30" s="43"/>
    </row>
    <row r="31" spans="1:21" s="44" customFormat="1">
      <c r="A31" s="315"/>
      <c r="B31" s="455"/>
      <c r="C31" s="455"/>
      <c r="D31" s="455"/>
      <c r="E31" s="455"/>
      <c r="F31" s="455"/>
      <c r="G31" s="455"/>
      <c r="H31" s="455"/>
      <c r="I31" s="455"/>
      <c r="M31" s="43"/>
      <c r="N31" s="43"/>
      <c r="P31" s="43"/>
      <c r="Q31" s="43"/>
      <c r="S31" s="43"/>
    </row>
    <row r="32" spans="1:21" s="44" customFormat="1">
      <c r="A32" s="315"/>
      <c r="B32" s="455"/>
      <c r="C32" s="455"/>
      <c r="D32" s="455"/>
      <c r="E32" s="455"/>
      <c r="F32" s="455"/>
      <c r="G32" s="455"/>
      <c r="H32" s="455"/>
      <c r="I32" s="455"/>
      <c r="M32" s="43"/>
      <c r="N32" s="43"/>
      <c r="P32" s="43"/>
      <c r="Q32" s="43"/>
      <c r="S32" s="43"/>
    </row>
    <row r="33" spans="1:19" s="44" customFormat="1">
      <c r="A33" s="315"/>
      <c r="B33" s="455"/>
      <c r="C33" s="455"/>
      <c r="D33" s="455"/>
      <c r="E33" s="455"/>
      <c r="F33" s="455"/>
      <c r="G33" s="455"/>
      <c r="H33" s="455"/>
      <c r="I33" s="455"/>
      <c r="M33" s="43"/>
      <c r="N33" s="43"/>
      <c r="P33" s="43"/>
      <c r="Q33" s="43"/>
      <c r="S33" s="43"/>
    </row>
    <row r="34" spans="1:19" s="44" customFormat="1">
      <c r="A34" s="315"/>
      <c r="B34" s="455"/>
      <c r="C34" s="455"/>
      <c r="D34" s="455"/>
      <c r="E34" s="455"/>
      <c r="F34" s="455"/>
      <c r="G34" s="455"/>
      <c r="H34" s="455"/>
      <c r="I34" s="455"/>
      <c r="M34" s="43"/>
      <c r="N34" s="43"/>
      <c r="P34" s="43"/>
      <c r="Q34" s="43"/>
      <c r="S34" s="43"/>
    </row>
    <row r="35" spans="1:19" s="44" customFormat="1">
      <c r="A35" s="315"/>
      <c r="B35" s="455"/>
      <c r="C35" s="455"/>
      <c r="D35" s="455"/>
      <c r="E35" s="455"/>
      <c r="F35" s="455"/>
      <c r="G35" s="455"/>
      <c r="H35" s="455"/>
      <c r="I35" s="455"/>
      <c r="M35" s="43"/>
      <c r="N35" s="43"/>
      <c r="P35" s="43"/>
      <c r="Q35" s="43"/>
      <c r="S35" s="43"/>
    </row>
    <row r="36" spans="1:19" s="44" customFormat="1">
      <c r="A36" s="315"/>
      <c r="B36" s="455"/>
      <c r="C36" s="455"/>
      <c r="D36" s="455"/>
      <c r="E36" s="455"/>
      <c r="F36" s="455"/>
      <c r="G36" s="455"/>
      <c r="H36" s="455"/>
      <c r="I36" s="455"/>
      <c r="M36" s="43"/>
      <c r="N36" s="43"/>
      <c r="P36" s="43"/>
      <c r="Q36" s="43"/>
      <c r="S36" s="43"/>
    </row>
    <row r="37" spans="1:19" s="44" customFormat="1">
      <c r="A37" s="315"/>
      <c r="B37" s="455"/>
      <c r="C37" s="455"/>
      <c r="D37" s="455"/>
      <c r="E37" s="455"/>
      <c r="F37" s="455"/>
      <c r="G37" s="455"/>
      <c r="H37" s="455"/>
      <c r="I37" s="455"/>
      <c r="M37" s="43"/>
      <c r="N37" s="43"/>
      <c r="P37" s="43"/>
      <c r="Q37" s="43"/>
      <c r="S37" s="43"/>
    </row>
    <row r="38" spans="1:19" s="44" customFormat="1">
      <c r="A38" s="315"/>
      <c r="B38" s="455"/>
      <c r="C38" s="455"/>
      <c r="D38" s="455"/>
      <c r="E38" s="455"/>
      <c r="F38" s="455"/>
      <c r="G38" s="455"/>
      <c r="H38" s="455"/>
      <c r="I38" s="455"/>
      <c r="M38" s="43"/>
      <c r="N38" s="43"/>
      <c r="P38" s="43"/>
      <c r="Q38" s="43"/>
      <c r="S38" s="43"/>
    </row>
    <row r="39" spans="1:19" s="44" customFormat="1">
      <c r="A39" s="315"/>
      <c r="B39" s="455"/>
      <c r="C39" s="455"/>
      <c r="D39" s="455"/>
      <c r="E39" s="455"/>
      <c r="F39" s="455"/>
      <c r="G39" s="455"/>
      <c r="H39" s="455"/>
      <c r="I39" s="455"/>
      <c r="M39" s="43"/>
      <c r="N39" s="43"/>
      <c r="P39" s="43"/>
      <c r="Q39" s="43"/>
      <c r="S39" s="43"/>
    </row>
    <row r="40" spans="1:19" s="44" customFormat="1">
      <c r="A40" s="315"/>
      <c r="B40" s="455"/>
      <c r="C40" s="455"/>
      <c r="D40" s="455"/>
      <c r="E40" s="455"/>
      <c r="F40" s="455"/>
      <c r="G40" s="455"/>
      <c r="H40" s="455"/>
      <c r="I40" s="455"/>
      <c r="M40" s="43"/>
      <c r="N40" s="43"/>
      <c r="P40" s="43"/>
      <c r="Q40" s="43"/>
      <c r="S40" s="43"/>
    </row>
    <row r="41" spans="1:19" s="44" customFormat="1">
      <c r="A41" s="315"/>
      <c r="B41" s="455"/>
      <c r="C41" s="455"/>
      <c r="D41" s="455"/>
      <c r="E41" s="455"/>
      <c r="F41" s="455"/>
      <c r="G41" s="455"/>
      <c r="H41" s="455"/>
      <c r="I41" s="455"/>
      <c r="M41" s="43"/>
      <c r="N41" s="43"/>
      <c r="P41" s="43"/>
      <c r="Q41" s="43"/>
      <c r="S41" s="43"/>
    </row>
    <row r="42" spans="1:19" s="44" customFormat="1">
      <c r="A42" s="315"/>
      <c r="B42" s="455"/>
      <c r="C42" s="455"/>
      <c r="D42" s="455"/>
      <c r="E42" s="455"/>
      <c r="F42" s="455"/>
      <c r="G42" s="455"/>
      <c r="H42" s="455"/>
      <c r="I42" s="455"/>
      <c r="M42" s="43"/>
      <c r="N42" s="43"/>
      <c r="P42" s="43"/>
      <c r="Q42" s="43"/>
      <c r="S42" s="43"/>
    </row>
    <row r="43" spans="1:19" s="44" customFormat="1">
      <c r="A43" s="315"/>
      <c r="B43" s="455"/>
      <c r="C43" s="455"/>
      <c r="D43" s="455"/>
      <c r="E43" s="455"/>
      <c r="F43" s="455"/>
      <c r="G43" s="455"/>
      <c r="H43" s="455"/>
      <c r="I43" s="455"/>
      <c r="M43" s="43"/>
      <c r="N43" s="43"/>
      <c r="P43" s="43"/>
      <c r="Q43" s="43"/>
      <c r="S43" s="43"/>
    </row>
    <row r="44" spans="1:19" s="44" customFormat="1">
      <c r="A44" s="315"/>
      <c r="B44" s="455"/>
      <c r="C44" s="455"/>
      <c r="D44" s="455"/>
      <c r="E44" s="455"/>
      <c r="F44" s="455"/>
      <c r="G44" s="455"/>
      <c r="H44" s="455"/>
      <c r="I44" s="455"/>
      <c r="M44" s="43"/>
      <c r="N44" s="43"/>
      <c r="P44" s="43"/>
      <c r="Q44" s="43"/>
      <c r="S44" s="43"/>
    </row>
    <row r="45" spans="1:19" s="44" customFormat="1">
      <c r="A45" s="315"/>
      <c r="B45" s="455"/>
      <c r="C45" s="455"/>
      <c r="D45" s="455"/>
      <c r="E45" s="455"/>
      <c r="F45" s="455"/>
      <c r="G45" s="455"/>
      <c r="H45" s="455"/>
      <c r="I45" s="455"/>
      <c r="M45" s="43"/>
      <c r="N45" s="43"/>
      <c r="P45" s="43"/>
      <c r="Q45" s="43"/>
      <c r="S45" s="43"/>
    </row>
    <row r="46" spans="1:19" s="44" customFormat="1">
      <c r="A46" s="315"/>
      <c r="B46" s="455"/>
      <c r="C46" s="455"/>
      <c r="D46" s="455"/>
      <c r="E46" s="455"/>
      <c r="F46" s="455"/>
      <c r="G46" s="455"/>
      <c r="H46" s="455"/>
      <c r="I46" s="455"/>
      <c r="M46" s="43"/>
      <c r="N46" s="43"/>
      <c r="P46" s="43"/>
      <c r="Q46" s="43"/>
      <c r="S46" s="43"/>
    </row>
    <row r="47" spans="1:19" s="44" customFormat="1">
      <c r="A47" s="315"/>
      <c r="B47" s="455"/>
      <c r="C47" s="455"/>
      <c r="D47" s="455"/>
      <c r="E47" s="455"/>
      <c r="F47" s="455"/>
      <c r="G47" s="455"/>
      <c r="H47" s="455"/>
      <c r="I47" s="455"/>
      <c r="M47" s="43"/>
      <c r="N47" s="43"/>
      <c r="P47" s="43"/>
      <c r="Q47" s="43"/>
      <c r="S47" s="43"/>
    </row>
    <row r="48" spans="1:19" s="44" customFormat="1">
      <c r="A48" s="315"/>
      <c r="B48" s="455"/>
      <c r="C48" s="455"/>
      <c r="D48" s="455"/>
      <c r="E48" s="455"/>
      <c r="F48" s="455"/>
      <c r="G48" s="455"/>
      <c r="H48" s="455"/>
      <c r="I48" s="455"/>
      <c r="M48" s="43"/>
      <c r="N48" s="43"/>
      <c r="P48" s="43"/>
      <c r="Q48" s="43"/>
      <c r="S48" s="43"/>
    </row>
    <row r="49" spans="1:23" s="44" customFormat="1">
      <c r="A49" s="315"/>
      <c r="B49" s="455"/>
      <c r="C49" s="455"/>
      <c r="D49" s="455"/>
      <c r="E49" s="455"/>
      <c r="F49" s="455"/>
      <c r="G49" s="455"/>
      <c r="H49" s="455"/>
      <c r="I49" s="455"/>
      <c r="M49" s="43"/>
      <c r="N49" s="43"/>
      <c r="P49" s="43"/>
      <c r="Q49" s="43"/>
      <c r="S49" s="43"/>
    </row>
    <row r="50" spans="1:23" s="44" customFormat="1">
      <c r="A50" s="315"/>
      <c r="B50" s="455"/>
      <c r="C50" s="455"/>
      <c r="D50" s="455"/>
      <c r="E50" s="455"/>
      <c r="F50" s="455"/>
      <c r="G50" s="455"/>
      <c r="H50" s="455"/>
      <c r="I50" s="455"/>
      <c r="M50" s="43"/>
      <c r="N50" s="43"/>
      <c r="P50" s="43"/>
      <c r="Q50" s="43"/>
      <c r="S50" s="43"/>
    </row>
    <row r="51" spans="1:23" s="44" customFormat="1">
      <c r="A51" s="315"/>
      <c r="B51" s="455"/>
      <c r="C51" s="455"/>
      <c r="D51" s="455"/>
      <c r="E51" s="455"/>
      <c r="F51" s="455"/>
      <c r="G51" s="455"/>
      <c r="H51" s="455"/>
      <c r="I51" s="455"/>
      <c r="M51" s="43"/>
      <c r="N51" s="43"/>
      <c r="P51" s="43"/>
      <c r="Q51" s="43"/>
      <c r="S51" s="43"/>
    </row>
    <row r="52" spans="1:23" s="44" customFormat="1">
      <c r="A52" s="315"/>
      <c r="B52" s="455"/>
      <c r="C52" s="455"/>
      <c r="D52" s="455"/>
      <c r="E52" s="455"/>
      <c r="F52" s="455"/>
      <c r="G52" s="455"/>
      <c r="H52" s="455"/>
      <c r="I52" s="455"/>
      <c r="M52" s="43"/>
      <c r="N52" s="43"/>
      <c r="P52" s="43"/>
      <c r="Q52" s="43"/>
      <c r="S52" s="43"/>
    </row>
    <row r="53" spans="1:23" s="44" customFormat="1">
      <c r="A53" s="315"/>
      <c r="B53" s="455"/>
      <c r="C53" s="455"/>
      <c r="D53" s="455"/>
      <c r="E53" s="455"/>
      <c r="F53" s="455"/>
      <c r="G53" s="455"/>
      <c r="H53" s="455"/>
      <c r="I53" s="455"/>
      <c r="M53" s="43"/>
      <c r="N53" s="43"/>
      <c r="P53" s="43"/>
      <c r="Q53" s="43"/>
      <c r="S53" s="43"/>
    </row>
    <row r="54" spans="1:23" s="44" customFormat="1">
      <c r="A54" s="315"/>
      <c r="B54" s="455"/>
      <c r="C54" s="455"/>
      <c r="D54" s="455"/>
      <c r="E54" s="455"/>
      <c r="F54" s="455"/>
      <c r="G54" s="455"/>
      <c r="H54" s="455"/>
      <c r="I54" s="455"/>
      <c r="M54" s="43"/>
      <c r="N54" s="43"/>
      <c r="P54" s="43"/>
      <c r="Q54" s="43"/>
      <c r="S54" s="43"/>
    </row>
    <row r="55" spans="1:23" s="44" customFormat="1">
      <c r="A55" s="315"/>
      <c r="B55" s="455"/>
      <c r="C55" s="455"/>
      <c r="D55" s="455"/>
      <c r="E55" s="455"/>
      <c r="F55" s="455"/>
      <c r="G55" s="455"/>
      <c r="H55" s="455"/>
      <c r="I55" s="455"/>
      <c r="M55" s="43"/>
      <c r="N55" s="43"/>
      <c r="P55" s="43"/>
      <c r="Q55" s="43"/>
      <c r="S55" s="43"/>
    </row>
    <row r="56" spans="1:23" s="44" customFormat="1">
      <c r="A56" s="315"/>
      <c r="B56" s="455"/>
      <c r="C56" s="455"/>
      <c r="D56" s="455"/>
      <c r="E56" s="455"/>
      <c r="F56" s="455"/>
      <c r="G56" s="455"/>
      <c r="H56" s="455"/>
      <c r="I56" s="455"/>
      <c r="M56" s="43"/>
      <c r="N56" s="43"/>
      <c r="P56" s="43"/>
      <c r="Q56" s="43"/>
      <c r="S56" s="43"/>
    </row>
    <row r="57" spans="1:23" s="44" customFormat="1">
      <c r="A57" s="315"/>
      <c r="B57" s="455"/>
      <c r="C57" s="455"/>
      <c r="D57" s="455"/>
      <c r="E57" s="455"/>
      <c r="F57" s="455"/>
      <c r="G57" s="455"/>
      <c r="H57" s="455"/>
      <c r="I57" s="455"/>
      <c r="M57" s="43"/>
      <c r="N57" s="43"/>
      <c r="P57" s="43"/>
      <c r="Q57" s="43"/>
      <c r="S57" s="43"/>
    </row>
    <row r="58" spans="1:23" s="44" customFormat="1">
      <c r="A58" s="315"/>
      <c r="B58" s="455"/>
      <c r="C58" s="455"/>
      <c r="D58" s="455"/>
      <c r="E58" s="455"/>
      <c r="F58" s="455"/>
      <c r="G58" s="455"/>
      <c r="H58" s="455"/>
      <c r="I58" s="455"/>
      <c r="M58" s="43"/>
      <c r="N58" s="43"/>
      <c r="P58" s="43"/>
      <c r="Q58" s="43"/>
      <c r="S58" s="43"/>
    </row>
    <row r="59" spans="1:23" s="44" customFormat="1">
      <c r="A59" s="315"/>
      <c r="B59" s="455"/>
      <c r="C59" s="455"/>
      <c r="D59" s="455"/>
      <c r="E59" s="455"/>
      <c r="F59" s="455"/>
      <c r="G59" s="455"/>
      <c r="H59" s="455"/>
      <c r="I59" s="455"/>
      <c r="M59" s="43"/>
      <c r="N59" s="43"/>
      <c r="P59" s="43"/>
      <c r="Q59" s="43"/>
      <c r="S59" s="43"/>
    </row>
    <row r="60" spans="1:23" s="44" customFormat="1" ht="45">
      <c r="A60" s="926" t="s">
        <v>157</v>
      </c>
      <c r="B60" s="926"/>
      <c r="C60" s="926"/>
      <c r="D60" s="926"/>
      <c r="E60" s="926"/>
      <c r="F60" s="926"/>
      <c r="G60" s="926"/>
      <c r="H60" s="926"/>
      <c r="I60" s="926"/>
      <c r="J60" s="926"/>
      <c r="K60" s="926"/>
      <c r="L60" s="926"/>
      <c r="M60" s="926"/>
      <c r="N60" s="926"/>
      <c r="O60" s="926"/>
      <c r="P60" s="926"/>
      <c r="Q60" s="926"/>
      <c r="R60" s="926"/>
      <c r="S60" s="926"/>
      <c r="T60" s="926"/>
      <c r="U60" s="926"/>
      <c r="V60" s="926"/>
      <c r="W60" s="926"/>
    </row>
    <row r="61" spans="1:23" s="44" customFormat="1" ht="45">
      <c r="A61" s="927"/>
      <c r="B61" s="927"/>
      <c r="C61" s="927"/>
      <c r="D61" s="927"/>
      <c r="E61" s="927"/>
      <c r="F61" s="927"/>
      <c r="G61" s="927"/>
      <c r="H61" s="927"/>
      <c r="I61" s="927"/>
      <c r="J61" s="927"/>
      <c r="K61" s="927"/>
      <c r="L61" s="927"/>
      <c r="M61" s="927"/>
      <c r="N61" s="927"/>
      <c r="O61" s="927"/>
      <c r="P61" s="927"/>
      <c r="Q61" s="927"/>
      <c r="R61" s="927"/>
      <c r="S61" s="927"/>
      <c r="T61" s="927"/>
      <c r="U61" s="927"/>
    </row>
    <row r="62" spans="1:23" s="44" customFormat="1">
      <c r="A62" s="315"/>
      <c r="B62" s="458"/>
      <c r="C62" s="458"/>
      <c r="D62" s="458"/>
      <c r="E62" s="458"/>
      <c r="F62" s="458"/>
      <c r="G62" s="458"/>
      <c r="H62" s="458"/>
      <c r="I62" s="458"/>
      <c r="M62" s="43"/>
      <c r="N62" s="43"/>
      <c r="P62" s="43"/>
      <c r="Q62" s="43"/>
      <c r="S62" s="43"/>
    </row>
    <row r="63" spans="1:23" s="44" customFormat="1">
      <c r="A63" s="315"/>
      <c r="B63" s="458"/>
      <c r="C63" s="458"/>
      <c r="D63" s="458"/>
      <c r="E63" s="458"/>
      <c r="F63" s="458"/>
      <c r="G63" s="458"/>
      <c r="H63" s="458"/>
      <c r="I63" s="458"/>
      <c r="M63" s="43"/>
      <c r="N63" s="43"/>
      <c r="P63" s="43"/>
      <c r="Q63" s="43"/>
      <c r="S63" s="43"/>
    </row>
    <row r="64" spans="1:23" s="44" customFormat="1">
      <c r="A64" s="315"/>
      <c r="B64" s="458"/>
      <c r="C64" s="458"/>
      <c r="D64" s="458"/>
      <c r="E64" s="458"/>
      <c r="F64" s="458"/>
      <c r="G64" s="458"/>
      <c r="H64" s="458"/>
      <c r="I64" s="458"/>
      <c r="M64" s="43"/>
      <c r="N64" s="43"/>
      <c r="P64" s="43"/>
      <c r="Q64" s="43"/>
      <c r="S64" s="43"/>
    </row>
    <row r="65" spans="1:23" s="44" customFormat="1">
      <c r="A65" s="315"/>
      <c r="B65" s="458"/>
      <c r="C65" s="458"/>
      <c r="D65" s="458"/>
      <c r="E65" s="458"/>
      <c r="F65" s="458"/>
      <c r="G65" s="458"/>
      <c r="H65" s="458"/>
      <c r="I65" s="458"/>
      <c r="M65" s="43"/>
      <c r="N65" s="43"/>
      <c r="P65" s="43"/>
      <c r="Q65" s="43"/>
      <c r="S65" s="43"/>
    </row>
    <row r="66" spans="1:23" s="44" customFormat="1">
      <c r="A66" s="315"/>
      <c r="B66" s="458"/>
      <c r="C66" s="458"/>
      <c r="D66" s="458"/>
      <c r="E66" s="458"/>
      <c r="F66" s="458"/>
      <c r="G66" s="458"/>
      <c r="H66" s="458"/>
      <c r="I66" s="458"/>
      <c r="M66" s="43"/>
      <c r="N66" s="43"/>
      <c r="P66" s="43"/>
      <c r="Q66" s="43"/>
      <c r="S66" s="43"/>
    </row>
    <row r="67" spans="1:23" s="44" customFormat="1" ht="33.75">
      <c r="A67" s="928" t="s">
        <v>340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</row>
    <row r="68" spans="1:23" s="44" customFormat="1">
      <c r="B68" s="458"/>
      <c r="C68" s="289"/>
      <c r="D68" s="458"/>
      <c r="E68" s="458"/>
      <c r="F68" s="458"/>
      <c r="G68" s="458"/>
      <c r="H68" s="458"/>
      <c r="I68" s="458"/>
      <c r="M68" s="43"/>
      <c r="N68" s="43"/>
      <c r="P68" s="43"/>
      <c r="Q68" s="43"/>
      <c r="S68" s="43"/>
    </row>
    <row r="69" spans="1:23" s="44" customFormat="1">
      <c r="B69" s="458"/>
      <c r="C69" s="289"/>
      <c r="D69" s="458"/>
      <c r="E69" s="458"/>
      <c r="F69" s="458"/>
      <c r="G69" s="458"/>
      <c r="H69" s="458"/>
      <c r="I69" s="458"/>
      <c r="M69" s="43"/>
      <c r="N69" s="43"/>
      <c r="P69" s="43"/>
      <c r="Q69" s="43"/>
      <c r="S69" s="43"/>
    </row>
    <row r="70" spans="1:23" s="44" customFormat="1">
      <c r="B70" s="458"/>
      <c r="C70" s="289"/>
      <c r="D70" s="458"/>
      <c r="E70" s="458"/>
      <c r="F70" s="458"/>
      <c r="G70" s="458"/>
      <c r="H70" s="458"/>
      <c r="I70" s="458"/>
      <c r="M70" s="43"/>
      <c r="N70" s="43"/>
      <c r="P70" s="43"/>
      <c r="Q70" s="43"/>
      <c r="S70" s="43"/>
    </row>
    <row r="71" spans="1:23" s="44" customFormat="1">
      <c r="B71" s="458"/>
      <c r="C71" s="289"/>
      <c r="D71" s="458"/>
      <c r="E71" s="458"/>
      <c r="F71" s="458"/>
      <c r="G71" s="458"/>
      <c r="H71" s="458"/>
      <c r="I71" s="458"/>
      <c r="M71" s="43"/>
      <c r="N71" s="43"/>
      <c r="P71" s="43"/>
      <c r="Q71" s="43"/>
      <c r="S71" s="43"/>
    </row>
    <row r="72" spans="1:23" s="44" customFormat="1">
      <c r="A72" s="315"/>
      <c r="B72" s="455"/>
      <c r="C72" s="455"/>
      <c r="D72" s="455"/>
      <c r="E72" s="455"/>
      <c r="F72" s="455"/>
      <c r="G72" s="455"/>
      <c r="H72" s="455"/>
      <c r="I72" s="455"/>
      <c r="M72" s="43"/>
      <c r="N72" s="43"/>
      <c r="P72" s="43"/>
      <c r="Q72" s="43"/>
      <c r="S72" s="43"/>
    </row>
    <row r="73" spans="1:23" s="44" customFormat="1">
      <c r="A73" s="315"/>
      <c r="B73" s="455"/>
      <c r="C73" s="455"/>
      <c r="D73" s="455"/>
      <c r="E73" s="455"/>
      <c r="F73" s="455"/>
      <c r="G73" s="455"/>
      <c r="H73" s="455"/>
      <c r="I73" s="455"/>
      <c r="M73" s="43"/>
      <c r="N73" s="43"/>
      <c r="P73" s="43"/>
      <c r="Q73" s="43"/>
      <c r="S73" s="43"/>
    </row>
    <row r="74" spans="1:23" s="44" customFormat="1">
      <c r="A74" s="315"/>
      <c r="B74" s="455"/>
      <c r="C74" s="455"/>
      <c r="D74" s="455"/>
      <c r="E74" s="455"/>
      <c r="F74" s="455"/>
      <c r="G74" s="455"/>
      <c r="H74" s="455"/>
      <c r="I74" s="455"/>
      <c r="M74" s="43"/>
      <c r="N74" s="43"/>
      <c r="P74" s="43"/>
      <c r="Q74" s="43"/>
      <c r="S74" s="43"/>
    </row>
    <row r="75" spans="1:23" s="44" customFormat="1">
      <c r="A75" s="315"/>
      <c r="B75" s="455"/>
      <c r="C75" s="455"/>
      <c r="D75" s="455"/>
      <c r="E75" s="455"/>
      <c r="F75" s="455"/>
      <c r="G75" s="455"/>
      <c r="H75" s="455"/>
      <c r="I75" s="455"/>
      <c r="M75" s="43"/>
      <c r="N75" s="43"/>
      <c r="P75" s="43"/>
      <c r="Q75" s="43"/>
      <c r="S75" s="43"/>
    </row>
    <row r="76" spans="1:23" s="44" customFormat="1">
      <c r="A76" s="315"/>
      <c r="B76" s="455"/>
      <c r="C76" s="455"/>
      <c r="D76" s="455"/>
      <c r="E76" s="455"/>
      <c r="F76" s="455"/>
      <c r="G76" s="455"/>
      <c r="H76" s="455"/>
      <c r="I76" s="455"/>
      <c r="M76" s="43"/>
      <c r="N76" s="43"/>
      <c r="P76" s="43"/>
      <c r="Q76" s="43"/>
      <c r="S76" s="43"/>
    </row>
    <row r="77" spans="1:23" s="44" customFormat="1">
      <c r="A77" s="315"/>
      <c r="B77" s="455"/>
      <c r="C77" s="455"/>
      <c r="D77" s="455"/>
      <c r="E77" s="455"/>
      <c r="F77" s="455"/>
      <c r="G77" s="455"/>
      <c r="H77" s="455"/>
      <c r="I77" s="455"/>
      <c r="M77" s="43"/>
      <c r="N77" s="43"/>
      <c r="P77" s="43"/>
      <c r="Q77" s="43"/>
      <c r="S77" s="43"/>
    </row>
    <row r="78" spans="1:23" s="44" customFormat="1">
      <c r="A78" s="315"/>
      <c r="B78" s="455"/>
      <c r="C78" s="455"/>
      <c r="D78" s="455"/>
      <c r="E78" s="455"/>
      <c r="F78" s="455"/>
      <c r="G78" s="455"/>
      <c r="H78" s="455"/>
      <c r="I78" s="455"/>
      <c r="M78" s="43"/>
      <c r="N78" s="43"/>
      <c r="P78" s="43"/>
      <c r="Q78" s="43"/>
      <c r="S78" s="43"/>
    </row>
    <row r="79" spans="1:23" s="44" customFormat="1">
      <c r="A79" s="315"/>
      <c r="B79" s="455"/>
      <c r="C79" s="455"/>
      <c r="D79" s="455"/>
      <c r="E79" s="455"/>
      <c r="F79" s="455"/>
      <c r="G79" s="455"/>
      <c r="H79" s="455"/>
      <c r="I79" s="455"/>
      <c r="M79" s="43"/>
      <c r="N79" s="43"/>
      <c r="P79" s="43"/>
      <c r="Q79" s="43"/>
      <c r="S79" s="43"/>
    </row>
    <row r="80" spans="1:23" s="44" customFormat="1">
      <c r="A80" s="315"/>
      <c r="B80" s="455"/>
      <c r="C80" s="455"/>
      <c r="D80" s="455"/>
      <c r="E80" s="455"/>
      <c r="F80" s="455"/>
      <c r="G80" s="455"/>
      <c r="H80" s="455"/>
      <c r="I80" s="455"/>
      <c r="M80" s="43"/>
      <c r="N80" s="43"/>
      <c r="P80" s="43"/>
      <c r="Q80" s="43"/>
      <c r="S80" s="43"/>
    </row>
    <row r="81" spans="1:21" s="44" customFormat="1">
      <c r="A81" s="315"/>
      <c r="B81" s="455"/>
      <c r="C81" s="455"/>
      <c r="D81" s="455"/>
      <c r="E81" s="455"/>
      <c r="F81" s="455"/>
      <c r="G81" s="455"/>
      <c r="H81" s="455"/>
      <c r="I81" s="455"/>
      <c r="M81" s="43"/>
      <c r="N81" s="43"/>
      <c r="P81" s="43"/>
      <c r="Q81" s="43"/>
      <c r="S81" s="43"/>
    </row>
    <row r="82" spans="1:21" s="44" customFormat="1">
      <c r="A82" s="315"/>
      <c r="B82" s="455"/>
      <c r="C82" s="455"/>
      <c r="D82" s="455"/>
      <c r="E82" s="455"/>
      <c r="F82" s="455"/>
      <c r="G82" s="455"/>
      <c r="H82" s="455"/>
      <c r="I82" s="455"/>
      <c r="M82" s="43"/>
      <c r="N82" s="43"/>
      <c r="P82" s="43"/>
      <c r="Q82" s="43"/>
      <c r="S82" s="43"/>
    </row>
    <row r="83" spans="1:21" s="44" customFormat="1">
      <c r="A83" s="315"/>
      <c r="B83" s="455"/>
      <c r="C83" s="455"/>
      <c r="D83" s="455"/>
      <c r="E83" s="455"/>
      <c r="F83" s="455"/>
      <c r="G83" s="455"/>
      <c r="H83" s="455"/>
      <c r="I83" s="455"/>
      <c r="M83" s="43"/>
      <c r="N83" s="43"/>
      <c r="P83" s="43"/>
      <c r="Q83" s="43"/>
      <c r="S83" s="43"/>
    </row>
    <row r="84" spans="1:21" s="44" customFormat="1">
      <c r="A84" s="315"/>
      <c r="B84" s="455"/>
      <c r="C84" s="455"/>
      <c r="D84" s="455"/>
      <c r="E84" s="455"/>
      <c r="F84" s="455"/>
      <c r="G84" s="455"/>
      <c r="H84" s="455"/>
      <c r="I84" s="455"/>
      <c r="M84" s="43"/>
      <c r="N84" s="43"/>
      <c r="P84" s="43"/>
      <c r="Q84" s="43"/>
      <c r="S84" s="43"/>
    </row>
    <row r="85" spans="1:21" s="44" customFormat="1">
      <c r="A85" s="315"/>
      <c r="B85" s="455"/>
      <c r="C85" s="455"/>
      <c r="D85" s="455"/>
      <c r="E85" s="455"/>
      <c r="F85" s="455"/>
      <c r="G85" s="455"/>
      <c r="H85" s="455"/>
      <c r="I85" s="455"/>
      <c r="M85" s="43"/>
      <c r="N85" s="43"/>
      <c r="P85" s="43"/>
      <c r="Q85" s="43"/>
      <c r="S85" s="43"/>
    </row>
    <row r="86" spans="1:21" s="44" customFormat="1" ht="35.25">
      <c r="A86" s="1003"/>
      <c r="B86" s="1003"/>
      <c r="C86" s="1003"/>
      <c r="D86" s="1003"/>
      <c r="E86" s="1003"/>
      <c r="F86" s="1003"/>
      <c r="G86" s="1003"/>
      <c r="H86" s="1003"/>
      <c r="I86" s="1003"/>
      <c r="J86" s="1003"/>
      <c r="K86" s="1003"/>
      <c r="L86" s="1003"/>
      <c r="M86" s="1003"/>
      <c r="N86" s="1003"/>
      <c r="O86" s="1003"/>
      <c r="P86" s="1003"/>
      <c r="Q86" s="1003"/>
      <c r="R86" s="1003"/>
      <c r="S86" s="1003"/>
      <c r="T86" s="1003"/>
      <c r="U86" s="1003"/>
    </row>
    <row r="87" spans="1:21" s="44" customFormat="1" ht="20.25">
      <c r="A87" s="1062"/>
      <c r="B87" s="1062"/>
      <c r="C87" s="1062"/>
      <c r="D87" s="1062"/>
      <c r="E87" s="1062"/>
      <c r="F87" s="1062"/>
      <c r="G87" s="1062"/>
      <c r="H87" s="1062"/>
      <c r="I87" s="1062"/>
      <c r="J87" s="1062"/>
      <c r="K87" s="1062"/>
      <c r="L87" s="1062"/>
      <c r="M87" s="1062"/>
      <c r="N87" s="1062"/>
      <c r="O87" s="1062"/>
      <c r="P87" s="1062"/>
      <c r="Q87" s="1062"/>
      <c r="R87" s="1062"/>
      <c r="S87" s="1062"/>
      <c r="T87" s="1062"/>
      <c r="U87" s="1062"/>
    </row>
    <row r="88" spans="1:21" s="44" customFormat="1">
      <c r="A88" s="315"/>
      <c r="B88" s="455"/>
      <c r="C88" s="455"/>
      <c r="D88" s="455"/>
      <c r="E88" s="455"/>
      <c r="F88" s="455"/>
      <c r="G88" s="455"/>
      <c r="H88" s="455"/>
      <c r="I88" s="455"/>
      <c r="M88" s="43"/>
      <c r="N88" s="43"/>
      <c r="P88" s="43"/>
      <c r="Q88" s="43"/>
      <c r="S88" s="43"/>
    </row>
    <row r="89" spans="1:21" s="44" customFormat="1">
      <c r="A89" s="315"/>
      <c r="B89" s="455"/>
      <c r="C89" s="455"/>
      <c r="D89" s="455"/>
      <c r="E89" s="455"/>
      <c r="F89" s="455"/>
      <c r="G89" s="455"/>
      <c r="H89" s="455"/>
      <c r="I89" s="455"/>
      <c r="M89" s="43"/>
      <c r="N89" s="43"/>
      <c r="P89" s="43"/>
      <c r="Q89" s="43"/>
      <c r="S89" s="43"/>
    </row>
    <row r="90" spans="1:21" s="44" customFormat="1">
      <c r="A90" s="315"/>
      <c r="B90" s="455"/>
      <c r="C90" s="455"/>
      <c r="D90" s="455"/>
      <c r="E90" s="455"/>
      <c r="F90" s="455"/>
      <c r="G90" s="455"/>
      <c r="H90" s="455"/>
      <c r="I90" s="455"/>
      <c r="M90" s="43"/>
      <c r="N90" s="43"/>
      <c r="P90" s="43"/>
      <c r="Q90" s="43"/>
      <c r="S90" s="43"/>
    </row>
    <row r="91" spans="1:21" s="44" customFormat="1">
      <c r="A91" s="315"/>
      <c r="B91" s="455"/>
      <c r="C91" s="455"/>
      <c r="D91" s="455"/>
      <c r="E91" s="455"/>
      <c r="F91" s="455"/>
      <c r="G91" s="455"/>
      <c r="H91" s="455"/>
      <c r="I91" s="455"/>
      <c r="M91" s="43"/>
      <c r="N91" s="43"/>
      <c r="P91" s="43"/>
      <c r="Q91" s="43"/>
      <c r="S91" s="43"/>
    </row>
    <row r="92" spans="1:21" s="44" customFormat="1" ht="33.75">
      <c r="A92" s="1061"/>
      <c r="B92" s="1061"/>
      <c r="C92" s="1061"/>
      <c r="D92" s="1061"/>
      <c r="E92" s="1061"/>
      <c r="F92" s="1061"/>
      <c r="G92" s="1061"/>
      <c r="H92" s="1061"/>
      <c r="I92" s="1061"/>
      <c r="J92" s="1061"/>
      <c r="K92" s="1061"/>
      <c r="L92" s="1061"/>
      <c r="M92" s="1061"/>
      <c r="N92" s="1061"/>
      <c r="O92" s="1061"/>
      <c r="P92" s="1061"/>
      <c r="Q92" s="1061"/>
      <c r="R92" s="1061"/>
      <c r="S92" s="1061"/>
      <c r="T92" s="1061"/>
      <c r="U92" s="1061"/>
    </row>
    <row r="93" spans="1:21" s="44" customFormat="1">
      <c r="A93" s="315"/>
      <c r="B93" s="455"/>
      <c r="C93" s="455"/>
      <c r="D93" s="455"/>
      <c r="E93" s="455"/>
      <c r="F93" s="455"/>
      <c r="G93" s="455"/>
      <c r="H93" s="455"/>
      <c r="I93" s="455"/>
      <c r="M93" s="43"/>
      <c r="N93" s="43"/>
      <c r="P93" s="43"/>
      <c r="Q93" s="43"/>
      <c r="S93" s="43"/>
    </row>
    <row r="94" spans="1:21" s="44" customFormat="1">
      <c r="A94" s="315"/>
      <c r="B94" s="455"/>
      <c r="C94" s="455"/>
      <c r="D94" s="455"/>
      <c r="E94" s="455"/>
      <c r="F94" s="455"/>
      <c r="G94" s="455"/>
      <c r="H94" s="455"/>
      <c r="I94" s="455"/>
      <c r="M94" s="43"/>
      <c r="N94" s="43"/>
      <c r="P94" s="43"/>
      <c r="Q94" s="43"/>
      <c r="S94" s="43"/>
    </row>
    <row r="95" spans="1:21" s="44" customFormat="1">
      <c r="A95" s="315"/>
      <c r="B95" s="455"/>
      <c r="C95" s="455"/>
      <c r="D95" s="455"/>
      <c r="E95" s="455"/>
      <c r="F95" s="455"/>
      <c r="G95" s="455"/>
      <c r="H95" s="455"/>
      <c r="I95" s="455"/>
      <c r="M95" s="43"/>
      <c r="N95" s="43"/>
      <c r="P95" s="43"/>
      <c r="Q95" s="43"/>
      <c r="S95" s="43"/>
    </row>
    <row r="96" spans="1:21" s="44" customFormat="1">
      <c r="A96" s="315"/>
      <c r="B96" s="455"/>
      <c r="C96" s="455"/>
      <c r="D96" s="455"/>
      <c r="E96" s="455"/>
      <c r="F96" s="455"/>
      <c r="G96" s="455"/>
      <c r="H96" s="455"/>
      <c r="I96" s="455"/>
      <c r="M96" s="43"/>
      <c r="N96" s="43"/>
      <c r="P96" s="43"/>
      <c r="Q96" s="43"/>
      <c r="S96" s="43"/>
    </row>
    <row r="97" spans="1:21" s="44" customFormat="1" ht="15.75">
      <c r="A97" s="1004"/>
      <c r="B97" s="1004"/>
      <c r="C97" s="1004"/>
      <c r="D97" s="1004"/>
      <c r="E97" s="1004"/>
      <c r="F97" s="1004"/>
      <c r="G97" s="1004"/>
      <c r="H97" s="1004"/>
      <c r="I97" s="1004"/>
      <c r="J97" s="1004"/>
      <c r="K97" s="1004"/>
      <c r="L97" s="1004"/>
      <c r="M97" s="1004"/>
      <c r="N97" s="1004"/>
      <c r="O97" s="1004"/>
      <c r="P97" s="1004"/>
      <c r="Q97" s="1004"/>
      <c r="R97" s="1004"/>
      <c r="S97" s="1004"/>
      <c r="T97" s="1004"/>
      <c r="U97" s="1004"/>
    </row>
    <row r="98" spans="1:21" s="44" customFormat="1">
      <c r="A98" s="315"/>
      <c r="B98" s="455"/>
      <c r="C98" s="455"/>
      <c r="D98" s="455"/>
      <c r="E98" s="455"/>
      <c r="F98" s="455"/>
      <c r="G98" s="455"/>
      <c r="H98" s="455"/>
      <c r="I98" s="455"/>
      <c r="M98" s="43"/>
      <c r="N98" s="43"/>
      <c r="P98" s="43"/>
      <c r="Q98" s="43"/>
      <c r="S98" s="43"/>
    </row>
    <row r="99" spans="1:21" s="44" customFormat="1">
      <c r="A99" s="315"/>
      <c r="B99" s="455"/>
      <c r="C99" s="455"/>
      <c r="D99" s="455"/>
      <c r="E99" s="455"/>
      <c r="F99" s="455"/>
      <c r="G99" s="455"/>
      <c r="H99" s="455"/>
      <c r="I99" s="455"/>
      <c r="M99" s="43"/>
      <c r="N99" s="43"/>
      <c r="P99" s="43"/>
      <c r="Q99" s="43"/>
      <c r="S99" s="43"/>
    </row>
    <row r="100" spans="1:21" s="44" customFormat="1">
      <c r="A100" s="315"/>
      <c r="B100" s="455"/>
      <c r="C100" s="455"/>
      <c r="D100" s="455"/>
      <c r="E100" s="455"/>
      <c r="F100" s="455"/>
      <c r="G100" s="455"/>
      <c r="H100" s="455"/>
      <c r="I100" s="455"/>
      <c r="M100" s="43"/>
      <c r="N100" s="43"/>
      <c r="P100" s="43"/>
      <c r="Q100" s="43"/>
      <c r="S100" s="43"/>
    </row>
    <row r="101" spans="1:21" s="44" customFormat="1">
      <c r="A101" s="315"/>
      <c r="B101" s="455"/>
      <c r="C101" s="455"/>
      <c r="D101" s="455"/>
      <c r="E101" s="455"/>
      <c r="F101" s="455"/>
      <c r="G101" s="455"/>
      <c r="H101" s="455"/>
      <c r="I101" s="455"/>
      <c r="M101" s="43"/>
      <c r="N101" s="43"/>
      <c r="P101" s="43"/>
      <c r="Q101" s="43"/>
      <c r="S101" s="43"/>
    </row>
    <row r="102" spans="1:21" s="44" customFormat="1">
      <c r="A102" s="315"/>
      <c r="M102" s="43"/>
      <c r="N102" s="43"/>
      <c r="P102" s="43"/>
      <c r="Q102" s="43"/>
      <c r="S102" s="43"/>
    </row>
    <row r="103" spans="1:21" s="44" customFormat="1">
      <c r="A103" s="315"/>
      <c r="M103" s="43"/>
      <c r="N103" s="43"/>
      <c r="P103" s="43"/>
      <c r="Q103" s="43"/>
      <c r="S103" s="43"/>
    </row>
    <row r="104" spans="1:21" s="44" customFormat="1">
      <c r="A104" s="315"/>
      <c r="M104" s="43"/>
      <c r="N104" s="43"/>
      <c r="P104" s="43"/>
      <c r="Q104" s="43"/>
      <c r="S104" s="43"/>
    </row>
    <row r="110" spans="1:21" ht="18.75">
      <c r="A110" s="1090" t="s">
        <v>152</v>
      </c>
      <c r="B110" s="1091"/>
      <c r="C110" s="1091"/>
      <c r="D110" s="1091"/>
      <c r="E110" s="1091"/>
      <c r="F110" s="1091"/>
      <c r="G110" s="1091"/>
      <c r="H110" s="1091"/>
      <c r="I110" s="1091"/>
      <c r="J110" s="1091"/>
      <c r="K110" s="1091"/>
      <c r="L110" s="1091"/>
      <c r="M110" s="1091"/>
      <c r="N110" s="1091"/>
      <c r="O110" s="1091"/>
      <c r="P110" s="1091"/>
      <c r="Q110" s="1091"/>
      <c r="R110" s="1091"/>
      <c r="S110" s="1091"/>
      <c r="T110" s="1091"/>
      <c r="U110" s="1092"/>
    </row>
    <row r="111" spans="1:21" ht="18.75" customHeight="1">
      <c r="A111" s="1090" t="s">
        <v>151</v>
      </c>
      <c r="B111" s="1091"/>
      <c r="C111" s="1091"/>
      <c r="D111" s="1091"/>
      <c r="E111" s="1091"/>
      <c r="F111" s="1091"/>
      <c r="G111" s="1091"/>
      <c r="H111" s="1091"/>
      <c r="I111" s="1091"/>
      <c r="J111" s="1091"/>
      <c r="K111" s="1091"/>
      <c r="L111" s="1091"/>
      <c r="M111" s="1091"/>
      <c r="N111" s="1091"/>
      <c r="O111" s="1091"/>
      <c r="P111" s="1091"/>
      <c r="Q111" s="1091"/>
      <c r="R111" s="1091"/>
      <c r="S111" s="1091"/>
      <c r="T111" s="1091"/>
      <c r="U111" s="1092"/>
    </row>
    <row r="112" spans="1:21" ht="6.75" customHeight="1"/>
    <row r="113" spans="1:31" s="251" customFormat="1" ht="36.75" customHeight="1">
      <c r="A113" s="1076" t="s">
        <v>347</v>
      </c>
      <c r="B113" s="1077"/>
      <c r="C113" s="1077"/>
      <c r="D113" s="1077"/>
      <c r="E113" s="1077"/>
      <c r="F113" s="1077"/>
      <c r="G113" s="1077"/>
      <c r="H113" s="1077"/>
      <c r="I113" s="1077"/>
      <c r="J113" s="1077"/>
      <c r="K113" s="1077"/>
      <c r="L113" s="1077"/>
      <c r="M113" s="1077"/>
      <c r="N113" s="1077"/>
      <c r="O113" s="1077"/>
      <c r="P113" s="1077"/>
      <c r="Q113" s="1077"/>
      <c r="R113" s="1077"/>
      <c r="S113" s="1077"/>
      <c r="T113" s="1077"/>
      <c r="U113" s="1078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</row>
    <row r="114" spans="1:31" s="322" customFormat="1" ht="7.5" customHeight="1" thickBot="1">
      <c r="A114" s="378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</row>
    <row r="115" spans="1:31" s="251" customFormat="1" ht="27.75" customHeight="1">
      <c r="A115" s="1074" t="s">
        <v>163</v>
      </c>
      <c r="B115" s="1085" t="s">
        <v>49</v>
      </c>
      <c r="C115" s="1086"/>
      <c r="D115" s="1050" t="s">
        <v>174</v>
      </c>
      <c r="E115" s="1082" t="s">
        <v>184</v>
      </c>
      <c r="F115" s="1079" t="s">
        <v>176</v>
      </c>
      <c r="G115" s="1079" t="s">
        <v>177</v>
      </c>
      <c r="H115" s="1079" t="s">
        <v>178</v>
      </c>
      <c r="I115" s="1079" t="s">
        <v>185</v>
      </c>
      <c r="J115" s="1079" t="s">
        <v>161</v>
      </c>
      <c r="K115" s="1079"/>
      <c r="L115" s="1081"/>
      <c r="M115" s="1082" t="s">
        <v>183</v>
      </c>
      <c r="N115" s="1079"/>
      <c r="O115" s="1083" t="s">
        <v>155</v>
      </c>
      <c r="P115" s="952" t="s">
        <v>175</v>
      </c>
      <c r="Q115" s="953"/>
      <c r="R115" s="1052" t="s">
        <v>182</v>
      </c>
      <c r="S115" s="1088" t="s">
        <v>164</v>
      </c>
      <c r="T115" s="1089"/>
      <c r="U115" s="1005" t="s">
        <v>315</v>
      </c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</row>
    <row r="116" spans="1:31" s="251" customFormat="1" ht="29.25" customHeight="1">
      <c r="A116" s="1075"/>
      <c r="B116" s="460" t="s">
        <v>172</v>
      </c>
      <c r="C116" s="461" t="s">
        <v>154</v>
      </c>
      <c r="D116" s="1051"/>
      <c r="E116" s="1087"/>
      <c r="F116" s="1080"/>
      <c r="G116" s="1080"/>
      <c r="H116" s="1080"/>
      <c r="I116" s="1080"/>
      <c r="J116" s="506" t="s">
        <v>179</v>
      </c>
      <c r="K116" s="506" t="s">
        <v>180</v>
      </c>
      <c r="L116" s="507" t="s">
        <v>181</v>
      </c>
      <c r="M116" s="525" t="s">
        <v>172</v>
      </c>
      <c r="N116" s="506" t="s">
        <v>154</v>
      </c>
      <c r="O116" s="1084"/>
      <c r="P116" s="333" t="s">
        <v>172</v>
      </c>
      <c r="Q116" s="325" t="s">
        <v>154</v>
      </c>
      <c r="R116" s="1053"/>
      <c r="S116" s="548" t="s">
        <v>173</v>
      </c>
      <c r="T116" s="549" t="s">
        <v>154</v>
      </c>
      <c r="U116" s="1006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</row>
    <row r="117" spans="1:31" s="251" customFormat="1" ht="18" customHeight="1">
      <c r="A117" s="1075"/>
      <c r="B117" s="482" t="s">
        <v>82</v>
      </c>
      <c r="C117" s="483" t="s">
        <v>165</v>
      </c>
      <c r="D117" s="484" t="s">
        <v>166</v>
      </c>
      <c r="E117" s="509" t="s">
        <v>87</v>
      </c>
      <c r="F117" s="510" t="s">
        <v>79</v>
      </c>
      <c r="G117" s="510" t="s">
        <v>80</v>
      </c>
      <c r="H117" s="510" t="s">
        <v>153</v>
      </c>
      <c r="I117" s="510" t="s">
        <v>160</v>
      </c>
      <c r="J117" s="510" t="s">
        <v>162</v>
      </c>
      <c r="K117" s="510" t="s">
        <v>83</v>
      </c>
      <c r="L117" s="511" t="s">
        <v>186</v>
      </c>
      <c r="M117" s="526" t="s">
        <v>187</v>
      </c>
      <c r="N117" s="510" t="s">
        <v>81</v>
      </c>
      <c r="O117" s="530" t="s">
        <v>188</v>
      </c>
      <c r="P117" s="336" t="s">
        <v>85</v>
      </c>
      <c r="Q117" s="327" t="s">
        <v>189</v>
      </c>
      <c r="R117" s="535" t="s">
        <v>190</v>
      </c>
      <c r="S117" s="550" t="s">
        <v>191</v>
      </c>
      <c r="T117" s="551" t="s">
        <v>192</v>
      </c>
      <c r="U117" s="552" t="s">
        <v>193</v>
      </c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</row>
    <row r="118" spans="1:31" s="251" customFormat="1" ht="18" customHeight="1">
      <c r="A118" s="479" t="s">
        <v>170</v>
      </c>
      <c r="B118" s="485">
        <f>SUM(B119:B124)</f>
        <v>1643</v>
      </c>
      <c r="C118" s="485">
        <f>SUM(C119:C124)</f>
        <v>558</v>
      </c>
      <c r="D118" s="485">
        <f>SUM(D119:D124)</f>
        <v>2201</v>
      </c>
      <c r="E118" s="512">
        <v>0</v>
      </c>
      <c r="F118" s="513">
        <f t="shared" ref="F118:U118" si="0">SUM(F119:F124)</f>
        <v>1597</v>
      </c>
      <c r="G118" s="513">
        <f t="shared" si="0"/>
        <v>0</v>
      </c>
      <c r="H118" s="513">
        <f t="shared" si="0"/>
        <v>0</v>
      </c>
      <c r="I118" s="513">
        <f t="shared" si="0"/>
        <v>4</v>
      </c>
      <c r="J118" s="513">
        <f t="shared" si="0"/>
        <v>0</v>
      </c>
      <c r="K118" s="513">
        <f t="shared" si="0"/>
        <v>0</v>
      </c>
      <c r="L118" s="514">
        <f t="shared" si="0"/>
        <v>0</v>
      </c>
      <c r="M118" s="527">
        <f t="shared" si="0"/>
        <v>1601</v>
      </c>
      <c r="N118" s="513">
        <f t="shared" si="0"/>
        <v>0</v>
      </c>
      <c r="O118" s="531">
        <f t="shared" si="0"/>
        <v>1601</v>
      </c>
      <c r="P118" s="339">
        <f t="shared" si="0"/>
        <v>21</v>
      </c>
      <c r="Q118" s="330">
        <f t="shared" si="0"/>
        <v>62</v>
      </c>
      <c r="R118" s="536">
        <f t="shared" si="0"/>
        <v>83</v>
      </c>
      <c r="S118" s="553">
        <f t="shared" si="0"/>
        <v>21</v>
      </c>
      <c r="T118" s="554">
        <f t="shared" si="0"/>
        <v>496</v>
      </c>
      <c r="U118" s="555">
        <f t="shared" si="0"/>
        <v>517</v>
      </c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</row>
    <row r="119" spans="1:31" s="251" customFormat="1" ht="18" customHeight="1">
      <c r="A119" s="480" t="s">
        <v>306</v>
      </c>
      <c r="B119" s="486">
        <v>172</v>
      </c>
      <c r="C119" s="487">
        <v>129</v>
      </c>
      <c r="D119" s="488">
        <f t="shared" ref="D119:D124" si="1">SUM(B119:C119)</f>
        <v>301</v>
      </c>
      <c r="E119" s="515">
        <v>0</v>
      </c>
      <c r="F119" s="516">
        <v>163</v>
      </c>
      <c r="G119" s="516">
        <v>0</v>
      </c>
      <c r="H119" s="516">
        <v>0</v>
      </c>
      <c r="I119" s="516">
        <v>0</v>
      </c>
      <c r="J119" s="516">
        <v>0</v>
      </c>
      <c r="K119" s="516">
        <v>0</v>
      </c>
      <c r="L119" s="517">
        <v>0</v>
      </c>
      <c r="M119" s="528">
        <f t="shared" ref="M119:M124" si="2">SUM(E119:L119)</f>
        <v>163</v>
      </c>
      <c r="N119" s="516">
        <v>0</v>
      </c>
      <c r="O119" s="532">
        <f t="shared" ref="O119:O124" si="3">SUM(M119:N119)</f>
        <v>163</v>
      </c>
      <c r="P119" s="340">
        <v>5</v>
      </c>
      <c r="Q119" s="328">
        <v>2</v>
      </c>
      <c r="R119" s="537">
        <f t="shared" ref="R119:R124" si="4">SUM(P119:Q119)</f>
        <v>7</v>
      </c>
      <c r="S119" s="556">
        <f t="shared" ref="S119:T124" si="5">+B119-M119-P119</f>
        <v>4</v>
      </c>
      <c r="T119" s="557">
        <f t="shared" si="5"/>
        <v>127</v>
      </c>
      <c r="U119" s="555">
        <f t="shared" ref="U119:U124" si="6">+S119+T119</f>
        <v>131</v>
      </c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</row>
    <row r="120" spans="1:31" s="43" customFormat="1" ht="18" customHeight="1">
      <c r="A120" s="480" t="s">
        <v>307</v>
      </c>
      <c r="B120" s="486">
        <v>190</v>
      </c>
      <c r="C120" s="487">
        <v>56</v>
      </c>
      <c r="D120" s="488">
        <f t="shared" si="1"/>
        <v>246</v>
      </c>
      <c r="E120" s="515">
        <v>0</v>
      </c>
      <c r="F120" s="516">
        <v>178</v>
      </c>
      <c r="G120" s="516">
        <v>0</v>
      </c>
      <c r="H120" s="516">
        <v>0</v>
      </c>
      <c r="I120" s="516">
        <v>0</v>
      </c>
      <c r="J120" s="516">
        <v>0</v>
      </c>
      <c r="K120" s="516">
        <v>0</v>
      </c>
      <c r="L120" s="517">
        <v>0</v>
      </c>
      <c r="M120" s="528">
        <f t="shared" si="2"/>
        <v>178</v>
      </c>
      <c r="N120" s="516">
        <v>0</v>
      </c>
      <c r="O120" s="532">
        <f t="shared" si="3"/>
        <v>178</v>
      </c>
      <c r="P120" s="340">
        <v>7</v>
      </c>
      <c r="Q120" s="328">
        <v>54</v>
      </c>
      <c r="R120" s="537">
        <f t="shared" si="4"/>
        <v>61</v>
      </c>
      <c r="S120" s="556">
        <f t="shared" si="5"/>
        <v>5</v>
      </c>
      <c r="T120" s="557">
        <f t="shared" si="5"/>
        <v>2</v>
      </c>
      <c r="U120" s="555">
        <f>+S120+T120</f>
        <v>7</v>
      </c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1:31" s="43" customFormat="1" ht="18" customHeight="1">
      <c r="A121" s="480" t="s">
        <v>308</v>
      </c>
      <c r="B121" s="486">
        <v>384</v>
      </c>
      <c r="C121" s="487">
        <v>221</v>
      </c>
      <c r="D121" s="488">
        <f t="shared" si="1"/>
        <v>605</v>
      </c>
      <c r="E121" s="515">
        <v>0</v>
      </c>
      <c r="F121" s="516">
        <v>379</v>
      </c>
      <c r="G121" s="516">
        <v>0</v>
      </c>
      <c r="H121" s="516">
        <v>0</v>
      </c>
      <c r="I121" s="516">
        <v>0</v>
      </c>
      <c r="J121" s="516">
        <v>0</v>
      </c>
      <c r="K121" s="516">
        <v>0</v>
      </c>
      <c r="L121" s="517">
        <v>0</v>
      </c>
      <c r="M121" s="528">
        <f t="shared" si="2"/>
        <v>379</v>
      </c>
      <c r="N121" s="516">
        <v>0</v>
      </c>
      <c r="O121" s="532">
        <f t="shared" si="3"/>
        <v>379</v>
      </c>
      <c r="P121" s="340">
        <v>0</v>
      </c>
      <c r="Q121" s="328">
        <v>0</v>
      </c>
      <c r="R121" s="537">
        <f t="shared" si="4"/>
        <v>0</v>
      </c>
      <c r="S121" s="556">
        <f t="shared" si="5"/>
        <v>5</v>
      </c>
      <c r="T121" s="557">
        <f t="shared" si="5"/>
        <v>221</v>
      </c>
      <c r="U121" s="555">
        <f t="shared" si="6"/>
        <v>226</v>
      </c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1:31" s="43" customFormat="1" ht="18" customHeight="1">
      <c r="A122" s="480" t="s">
        <v>309</v>
      </c>
      <c r="B122" s="486">
        <v>127</v>
      </c>
      <c r="C122" s="487">
        <v>96</v>
      </c>
      <c r="D122" s="488">
        <f t="shared" si="1"/>
        <v>223</v>
      </c>
      <c r="E122" s="515">
        <v>0</v>
      </c>
      <c r="F122" s="516">
        <v>110</v>
      </c>
      <c r="G122" s="516">
        <v>0</v>
      </c>
      <c r="H122" s="516">
        <v>0</v>
      </c>
      <c r="I122" s="516">
        <v>3</v>
      </c>
      <c r="J122" s="516">
        <v>0</v>
      </c>
      <c r="K122" s="516">
        <v>0</v>
      </c>
      <c r="L122" s="517">
        <v>0</v>
      </c>
      <c r="M122" s="528">
        <f t="shared" si="2"/>
        <v>113</v>
      </c>
      <c r="N122" s="516">
        <v>0</v>
      </c>
      <c r="O122" s="532">
        <f t="shared" si="3"/>
        <v>113</v>
      </c>
      <c r="P122" s="340">
        <v>9</v>
      </c>
      <c r="Q122" s="328">
        <v>2</v>
      </c>
      <c r="R122" s="537">
        <f t="shared" si="4"/>
        <v>11</v>
      </c>
      <c r="S122" s="556">
        <f t="shared" si="5"/>
        <v>5</v>
      </c>
      <c r="T122" s="557">
        <f t="shared" si="5"/>
        <v>94</v>
      </c>
      <c r="U122" s="558">
        <f t="shared" si="6"/>
        <v>99</v>
      </c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8" customHeight="1">
      <c r="A123" s="480" t="s">
        <v>310</v>
      </c>
      <c r="B123" s="486">
        <v>374</v>
      </c>
      <c r="C123" s="487">
        <v>4</v>
      </c>
      <c r="D123" s="488">
        <f t="shared" si="1"/>
        <v>378</v>
      </c>
      <c r="E123" s="515">
        <v>0</v>
      </c>
      <c r="F123" s="516">
        <v>372</v>
      </c>
      <c r="G123" s="516">
        <v>0</v>
      </c>
      <c r="H123" s="516">
        <v>0</v>
      </c>
      <c r="I123" s="516">
        <v>1</v>
      </c>
      <c r="J123" s="516">
        <v>0</v>
      </c>
      <c r="K123" s="516">
        <v>0</v>
      </c>
      <c r="L123" s="517">
        <v>0</v>
      </c>
      <c r="M123" s="528">
        <f t="shared" si="2"/>
        <v>373</v>
      </c>
      <c r="N123" s="516">
        <v>0</v>
      </c>
      <c r="O123" s="532">
        <f t="shared" si="3"/>
        <v>373</v>
      </c>
      <c r="P123" s="340">
        <v>0</v>
      </c>
      <c r="Q123" s="328">
        <v>3</v>
      </c>
      <c r="R123" s="537">
        <f t="shared" si="4"/>
        <v>3</v>
      </c>
      <c r="S123" s="556">
        <f t="shared" si="5"/>
        <v>1</v>
      </c>
      <c r="T123" s="557">
        <f t="shared" si="5"/>
        <v>1</v>
      </c>
      <c r="U123" s="558">
        <f t="shared" si="6"/>
        <v>2</v>
      </c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8" customHeight="1" thickBot="1">
      <c r="A124" s="481" t="s">
        <v>311</v>
      </c>
      <c r="B124" s="489">
        <v>396</v>
      </c>
      <c r="C124" s="490">
        <v>52</v>
      </c>
      <c r="D124" s="491">
        <f t="shared" si="1"/>
        <v>448</v>
      </c>
      <c r="E124" s="518">
        <v>0</v>
      </c>
      <c r="F124" s="519">
        <v>395</v>
      </c>
      <c r="G124" s="519">
        <v>0</v>
      </c>
      <c r="H124" s="519">
        <v>0</v>
      </c>
      <c r="I124" s="519">
        <v>0</v>
      </c>
      <c r="J124" s="519">
        <v>0</v>
      </c>
      <c r="K124" s="519">
        <v>0</v>
      </c>
      <c r="L124" s="520">
        <v>0</v>
      </c>
      <c r="M124" s="529">
        <f t="shared" si="2"/>
        <v>395</v>
      </c>
      <c r="N124" s="519">
        <v>0</v>
      </c>
      <c r="O124" s="533">
        <f t="shared" si="3"/>
        <v>395</v>
      </c>
      <c r="P124" s="379">
        <v>0</v>
      </c>
      <c r="Q124" s="331">
        <v>1</v>
      </c>
      <c r="R124" s="538">
        <f t="shared" si="4"/>
        <v>1</v>
      </c>
      <c r="S124" s="559">
        <f t="shared" si="5"/>
        <v>1</v>
      </c>
      <c r="T124" s="560">
        <f t="shared" si="5"/>
        <v>51</v>
      </c>
      <c r="U124" s="561">
        <f t="shared" si="6"/>
        <v>52</v>
      </c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2.75" customHeight="1">
      <c r="A125" s="949" t="s">
        <v>333</v>
      </c>
      <c r="B125" s="949"/>
      <c r="C125" s="949"/>
      <c r="D125" s="949"/>
      <c r="E125" s="949"/>
      <c r="F125" s="949"/>
      <c r="G125" s="949"/>
      <c r="H125" s="949"/>
      <c r="I125" s="949"/>
      <c r="J125" s="949"/>
      <c r="K125" s="949"/>
      <c r="L125" s="949"/>
      <c r="M125" s="949"/>
      <c r="N125" s="949"/>
      <c r="O125" s="949"/>
      <c r="P125" s="949"/>
      <c r="Q125" s="949"/>
      <c r="R125" s="949"/>
      <c r="S125" s="949"/>
      <c r="T125" s="949"/>
      <c r="U125" s="949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2.75" customHeight="1">
      <c r="A126" s="261"/>
      <c r="B126" s="261"/>
      <c r="C126" s="287"/>
      <c r="D126" s="261"/>
      <c r="E126" s="261"/>
      <c r="F126" s="261"/>
      <c r="G126" s="261"/>
      <c r="H126" s="261"/>
      <c r="I126" s="261"/>
      <c r="J126" s="261"/>
      <c r="K126" s="261"/>
      <c r="L126" s="261"/>
      <c r="M126" s="323"/>
      <c r="N126" s="323"/>
      <c r="O126" s="261"/>
      <c r="P126" s="323"/>
      <c r="Q126" s="323"/>
      <c r="R126" s="261"/>
      <c r="S126" s="323"/>
      <c r="T126" s="261"/>
      <c r="U126" s="261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2.75" customHeight="1">
      <c r="A127" s="261"/>
      <c r="B127" s="261"/>
      <c r="C127" s="287"/>
      <c r="D127" s="261"/>
      <c r="E127" s="261"/>
      <c r="F127" s="261"/>
      <c r="G127" s="261"/>
      <c r="H127" s="261"/>
      <c r="I127" s="261"/>
      <c r="J127" s="261"/>
      <c r="K127" s="261"/>
      <c r="L127" s="261"/>
      <c r="M127" s="323"/>
      <c r="N127" s="323"/>
      <c r="O127" s="261"/>
      <c r="P127" s="323"/>
      <c r="Q127" s="323"/>
      <c r="R127" s="261"/>
      <c r="S127" s="323"/>
      <c r="T127" s="261"/>
      <c r="U127" s="261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2.75" customHeight="1">
      <c r="A128" s="261"/>
      <c r="B128" s="261"/>
      <c r="C128" s="287"/>
      <c r="D128" s="261"/>
      <c r="E128" s="261"/>
      <c r="F128" s="261"/>
      <c r="G128" s="261"/>
      <c r="H128" s="261"/>
      <c r="I128" s="261"/>
      <c r="J128" s="261"/>
      <c r="K128" s="261"/>
      <c r="L128" s="261"/>
      <c r="M128" s="323"/>
      <c r="N128" s="323"/>
      <c r="O128" s="261"/>
      <c r="P128" s="323"/>
      <c r="Q128" s="323"/>
      <c r="R128" s="261"/>
      <c r="S128" s="323"/>
      <c r="T128" s="261"/>
      <c r="U128" s="261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2.75" customHeight="1">
      <c r="A129" s="261"/>
      <c r="B129" s="261"/>
      <c r="C129" s="287"/>
      <c r="D129" s="261"/>
      <c r="E129" s="261"/>
      <c r="F129" s="261"/>
      <c r="G129" s="261"/>
      <c r="H129" s="261"/>
      <c r="I129" s="261"/>
      <c r="J129" s="261"/>
      <c r="K129" s="261"/>
      <c r="L129" s="261"/>
      <c r="M129" s="323"/>
      <c r="N129" s="323"/>
      <c r="O129" s="261"/>
      <c r="P129" s="323"/>
      <c r="Q129" s="323"/>
      <c r="R129" s="261"/>
      <c r="S129" s="323"/>
      <c r="T129" s="261"/>
      <c r="U129" s="261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2.75" customHeight="1">
      <c r="A130" s="261"/>
      <c r="B130" s="261"/>
      <c r="C130" s="287"/>
      <c r="D130" s="261"/>
      <c r="E130" s="261"/>
      <c r="F130" s="261"/>
      <c r="G130" s="261"/>
      <c r="H130" s="261"/>
      <c r="I130" s="261"/>
      <c r="J130" s="261"/>
      <c r="K130" s="261"/>
      <c r="L130" s="261"/>
      <c r="M130" s="323"/>
      <c r="N130" s="323"/>
      <c r="O130" s="261"/>
      <c r="P130" s="323"/>
      <c r="Q130" s="323"/>
      <c r="R130" s="261"/>
      <c r="S130" s="323"/>
      <c r="T130" s="261"/>
      <c r="U130" s="261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2.75" customHeight="1">
      <c r="A131" s="261"/>
      <c r="B131" s="261"/>
      <c r="C131" s="287"/>
      <c r="D131" s="261"/>
      <c r="E131" s="261"/>
      <c r="F131" s="261"/>
      <c r="G131" s="261"/>
      <c r="H131" s="261"/>
      <c r="I131" s="261"/>
      <c r="J131" s="261"/>
      <c r="K131" s="261"/>
      <c r="L131" s="261"/>
      <c r="M131" s="323"/>
      <c r="N131" s="323"/>
      <c r="O131" s="261"/>
      <c r="P131" s="323"/>
      <c r="Q131" s="323"/>
      <c r="R131" s="261"/>
      <c r="S131" s="323"/>
      <c r="T131" s="261"/>
      <c r="U131" s="261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2.75" customHeight="1">
      <c r="A132" s="261"/>
      <c r="B132" s="261"/>
      <c r="C132" s="287"/>
      <c r="D132" s="261"/>
      <c r="E132" s="261"/>
      <c r="F132" s="261"/>
      <c r="G132" s="261"/>
      <c r="H132" s="261"/>
      <c r="I132" s="261"/>
      <c r="J132" s="261"/>
      <c r="K132" s="261"/>
      <c r="L132" s="261"/>
      <c r="M132" s="323"/>
      <c r="N132" s="323"/>
      <c r="O132" s="261"/>
      <c r="P132" s="323"/>
      <c r="Q132" s="323"/>
      <c r="R132" s="261"/>
      <c r="S132" s="323"/>
      <c r="T132" s="261"/>
      <c r="U132" s="261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2.75" customHeight="1">
      <c r="A133" s="261"/>
      <c r="B133" s="261"/>
      <c r="C133" s="287"/>
      <c r="D133" s="261"/>
      <c r="E133" s="261"/>
      <c r="F133" s="261"/>
      <c r="G133" s="261"/>
      <c r="H133" s="261"/>
      <c r="I133" s="261"/>
      <c r="J133" s="261"/>
      <c r="K133" s="261"/>
      <c r="L133" s="261"/>
      <c r="M133" s="323"/>
      <c r="N133" s="323"/>
      <c r="O133" s="261"/>
      <c r="P133" s="323"/>
      <c r="Q133" s="323"/>
      <c r="R133" s="261"/>
      <c r="S133" s="323"/>
      <c r="T133" s="261"/>
      <c r="U133" s="261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2.75" customHeight="1">
      <c r="A134" s="261"/>
      <c r="B134" s="261"/>
      <c r="C134" s="287"/>
      <c r="D134" s="261"/>
      <c r="E134" s="261"/>
      <c r="F134" s="261"/>
      <c r="G134" s="261"/>
      <c r="H134" s="261"/>
      <c r="I134" s="261"/>
      <c r="J134" s="261"/>
      <c r="K134" s="261"/>
      <c r="L134" s="261"/>
      <c r="M134" s="323"/>
      <c r="N134" s="323"/>
      <c r="O134" s="261"/>
      <c r="P134" s="323"/>
      <c r="Q134" s="323"/>
      <c r="R134" s="261"/>
      <c r="S134" s="323"/>
      <c r="T134" s="261"/>
      <c r="U134" s="261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2.75" customHeight="1">
      <c r="A135" s="261"/>
      <c r="B135" s="261"/>
      <c r="C135" s="287"/>
      <c r="D135" s="261"/>
      <c r="E135" s="261"/>
      <c r="F135" s="261"/>
      <c r="G135" s="261"/>
      <c r="H135" s="261"/>
      <c r="I135" s="261"/>
      <c r="J135" s="261"/>
      <c r="K135" s="261"/>
      <c r="L135" s="261"/>
      <c r="M135" s="323"/>
      <c r="N135" s="323"/>
      <c r="O135" s="261"/>
      <c r="P135" s="323"/>
      <c r="Q135" s="323"/>
      <c r="R135" s="261"/>
      <c r="S135" s="323"/>
      <c r="T135" s="261"/>
      <c r="U135" s="261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2.75" customHeight="1">
      <c r="A136" s="261"/>
      <c r="B136" s="261"/>
      <c r="C136" s="287"/>
      <c r="D136" s="261"/>
      <c r="E136" s="261"/>
      <c r="F136" s="261"/>
      <c r="G136" s="261"/>
      <c r="H136" s="261"/>
      <c r="I136" s="261"/>
      <c r="J136" s="261"/>
      <c r="K136" s="261"/>
      <c r="L136" s="261"/>
      <c r="M136" s="323"/>
      <c r="N136" s="323"/>
      <c r="O136" s="261"/>
      <c r="P136" s="323"/>
      <c r="Q136" s="323"/>
      <c r="R136" s="261"/>
      <c r="S136" s="323"/>
      <c r="T136" s="261"/>
      <c r="U136" s="261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2.75" customHeight="1">
      <c r="A137" s="261"/>
      <c r="B137" s="261"/>
      <c r="C137" s="287"/>
      <c r="D137" s="261"/>
      <c r="E137" s="261"/>
      <c r="F137" s="261"/>
      <c r="G137" s="261"/>
      <c r="H137" s="261"/>
      <c r="I137" s="261"/>
      <c r="J137" s="261"/>
      <c r="K137" s="261"/>
      <c r="L137" s="261"/>
      <c r="M137" s="323"/>
      <c r="N137" s="323"/>
      <c r="O137" s="261"/>
      <c r="P137" s="323"/>
      <c r="Q137" s="323"/>
      <c r="R137" s="261"/>
      <c r="S137" s="323"/>
      <c r="T137" s="261"/>
      <c r="U137" s="261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2.75" customHeight="1">
      <c r="A138" s="261"/>
      <c r="B138" s="261"/>
      <c r="C138" s="287"/>
      <c r="D138" s="261"/>
      <c r="E138" s="261"/>
      <c r="F138" s="261"/>
      <c r="G138" s="261"/>
      <c r="H138" s="261"/>
      <c r="I138" s="261"/>
      <c r="J138" s="261"/>
      <c r="K138" s="261"/>
      <c r="L138" s="261"/>
      <c r="M138" s="323"/>
      <c r="N138" s="323"/>
      <c r="O138" s="261"/>
      <c r="P138" s="323"/>
      <c r="Q138" s="323"/>
      <c r="R138" s="261"/>
      <c r="S138" s="323"/>
      <c r="T138" s="261"/>
      <c r="U138" s="261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2.75" customHeight="1">
      <c r="A139" s="261"/>
      <c r="B139" s="261"/>
      <c r="C139" s="287"/>
      <c r="D139" s="261"/>
      <c r="E139" s="261"/>
      <c r="F139" s="261"/>
      <c r="G139" s="261"/>
      <c r="H139" s="261"/>
      <c r="I139" s="261"/>
      <c r="J139" s="261"/>
      <c r="K139" s="261"/>
      <c r="L139" s="261"/>
      <c r="M139" s="323"/>
      <c r="N139" s="323"/>
      <c r="O139" s="261"/>
      <c r="P139" s="323"/>
      <c r="Q139" s="323"/>
      <c r="R139" s="261"/>
      <c r="S139" s="323"/>
      <c r="T139" s="261"/>
      <c r="U139" s="261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3.75" customHeight="1">
      <c r="A140" s="261"/>
      <c r="B140" s="261"/>
      <c r="C140" s="287"/>
      <c r="D140" s="261"/>
      <c r="E140" s="261"/>
      <c r="F140" s="261"/>
      <c r="G140" s="261"/>
      <c r="H140" s="261"/>
      <c r="I140" s="261"/>
      <c r="J140" s="261"/>
      <c r="K140" s="261"/>
      <c r="L140" s="261"/>
      <c r="M140" s="323"/>
      <c r="N140" s="323"/>
      <c r="O140" s="261"/>
      <c r="P140" s="323"/>
      <c r="Q140" s="323"/>
      <c r="R140" s="261"/>
      <c r="S140" s="323"/>
      <c r="T140" s="261"/>
      <c r="U140" s="261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255" customFormat="1" ht="23.25" customHeight="1">
      <c r="A141" s="261"/>
      <c r="B141" s="261"/>
      <c r="C141" s="287"/>
      <c r="D141" s="261"/>
      <c r="E141" s="261"/>
      <c r="F141" s="261"/>
      <c r="G141" s="261"/>
      <c r="H141" s="261"/>
      <c r="I141" s="261"/>
      <c r="J141" s="261"/>
      <c r="K141" s="261"/>
      <c r="L141" s="261"/>
      <c r="M141" s="323"/>
      <c r="N141" s="323"/>
      <c r="O141" s="261"/>
      <c r="P141" s="323"/>
      <c r="Q141" s="323"/>
      <c r="R141" s="261"/>
      <c r="S141" s="323"/>
      <c r="T141" s="261"/>
      <c r="U141" s="261"/>
    </row>
    <row r="142" spans="1:31" s="44" customFormat="1" ht="5.0999999999999996" customHeight="1">
      <c r="A142" s="261"/>
      <c r="B142" s="261"/>
      <c r="C142" s="287"/>
      <c r="D142" s="261"/>
      <c r="E142" s="261"/>
      <c r="F142" s="261"/>
      <c r="G142" s="261"/>
      <c r="H142" s="261"/>
      <c r="I142" s="261"/>
      <c r="J142" s="261"/>
      <c r="K142" s="261"/>
      <c r="L142" s="261"/>
      <c r="M142" s="323"/>
      <c r="N142" s="323"/>
      <c r="O142" s="261"/>
      <c r="P142" s="323"/>
      <c r="Q142" s="323"/>
      <c r="R142" s="261"/>
      <c r="S142" s="323"/>
      <c r="T142" s="261"/>
      <c r="U142" s="261"/>
    </row>
    <row r="143" spans="1:31" s="44" customFormat="1" ht="33.75" customHeight="1">
      <c r="A143" s="261"/>
      <c r="B143" s="261"/>
      <c r="C143" s="287"/>
      <c r="D143" s="261"/>
      <c r="E143" s="261"/>
      <c r="F143" s="261"/>
      <c r="G143" s="261"/>
      <c r="H143" s="261"/>
      <c r="I143" s="261"/>
      <c r="J143" s="261"/>
      <c r="K143" s="261"/>
      <c r="L143" s="261"/>
      <c r="M143" s="323"/>
      <c r="N143" s="323"/>
      <c r="O143" s="261"/>
      <c r="P143" s="323"/>
      <c r="Q143" s="323"/>
      <c r="R143" s="261"/>
      <c r="S143" s="323"/>
      <c r="T143" s="261"/>
      <c r="U143" s="261"/>
    </row>
    <row r="144" spans="1:31" s="44" customFormat="1" ht="30.75" customHeight="1">
      <c r="A144" s="261"/>
      <c r="B144" s="261"/>
      <c r="C144" s="287"/>
      <c r="D144" s="261"/>
      <c r="E144" s="261"/>
      <c r="F144" s="261"/>
      <c r="G144" s="261"/>
      <c r="H144" s="261"/>
      <c r="I144" s="261"/>
      <c r="J144" s="261"/>
      <c r="K144" s="261"/>
      <c r="L144" s="261"/>
      <c r="M144" s="323"/>
      <c r="N144" s="323"/>
      <c r="O144" s="261"/>
      <c r="P144" s="323"/>
      <c r="Q144" s="323"/>
      <c r="R144" s="261"/>
      <c r="S144" s="323"/>
      <c r="T144" s="261"/>
      <c r="U144" s="261"/>
    </row>
  </sheetData>
  <mergeCells count="31">
    <mergeCell ref="A2:S2"/>
    <mergeCell ref="T2:U2"/>
    <mergeCell ref="A8:U8"/>
    <mergeCell ref="A10:U10"/>
    <mergeCell ref="A60:W60"/>
    <mergeCell ref="A26:U26"/>
    <mergeCell ref="A86:U86"/>
    <mergeCell ref="A87:U87"/>
    <mergeCell ref="A110:U110"/>
    <mergeCell ref="A111:U111"/>
    <mergeCell ref="H115:H116"/>
    <mergeCell ref="A92:U92"/>
    <mergeCell ref="A97:U97"/>
    <mergeCell ref="S115:T115"/>
    <mergeCell ref="U115:U116"/>
    <mergeCell ref="A61:U61"/>
    <mergeCell ref="A67:W67"/>
    <mergeCell ref="A125:U125"/>
    <mergeCell ref="A115:A117"/>
    <mergeCell ref="A113:U113"/>
    <mergeCell ref="I115:I116"/>
    <mergeCell ref="J115:L115"/>
    <mergeCell ref="M115:N115"/>
    <mergeCell ref="O115:O116"/>
    <mergeCell ref="P115:Q115"/>
    <mergeCell ref="R115:R116"/>
    <mergeCell ref="B115:C115"/>
    <mergeCell ref="D115:D116"/>
    <mergeCell ref="E115:E116"/>
    <mergeCell ref="F115:F116"/>
    <mergeCell ref="G115:G116"/>
  </mergeCells>
  <hyperlinks>
    <hyperlink ref="A125" r:id="rId1" display="http://www.pj.gob.pe/"/>
  </hyperlinks>
  <pageMargins left="0.31496062992125984" right="0.31496062992125984" top="1.3385826771653544" bottom="0.74803149606299213" header="0.31496062992125984" footer="0.31496062992125984"/>
  <pageSetup paperSize="9" scale="5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1:V15"/>
  <sheetViews>
    <sheetView zoomScale="120" zoomScaleNormal="120" workbookViewId="0">
      <selection activeCell="B32" sqref="B32"/>
    </sheetView>
  </sheetViews>
  <sheetFormatPr baseColWidth="10" defaultRowHeight="12.75"/>
  <cols>
    <col min="3" max="3" width="8.85546875" customWidth="1"/>
    <col min="4" max="4" width="7.42578125" customWidth="1"/>
    <col min="5" max="5" width="6" customWidth="1"/>
    <col min="6" max="7" width="4.5703125" customWidth="1"/>
    <col min="8" max="8" width="4.140625" customWidth="1"/>
    <col min="9" max="13" width="4.5703125" customWidth="1"/>
    <col min="14" max="14" width="14" customWidth="1"/>
    <col min="15" max="15" width="5.5703125" customWidth="1"/>
    <col min="16" max="16" width="8.140625" customWidth="1"/>
    <col min="17" max="17" width="6" customWidth="1"/>
    <col min="18" max="18" width="5.42578125" customWidth="1"/>
    <col min="19" max="19" width="7.140625" customWidth="1"/>
    <col min="20" max="20" width="7.5703125" customWidth="1"/>
    <col min="21" max="21" width="6.5703125" customWidth="1"/>
    <col min="22" max="22" width="8.28515625" customWidth="1"/>
  </cols>
  <sheetData>
    <row r="1" spans="2:22">
      <c r="C1" s="42"/>
    </row>
    <row r="2" spans="2:22">
      <c r="C2" s="42"/>
      <c r="D2" s="42"/>
      <c r="E2" s="42"/>
    </row>
    <row r="3" spans="2:22">
      <c r="O3" s="42"/>
    </row>
    <row r="4" spans="2:22">
      <c r="O4" s="42"/>
    </row>
    <row r="5" spans="2:22">
      <c r="O5" s="42"/>
    </row>
    <row r="8" spans="2:22">
      <c r="B8" s="1099" t="s">
        <v>313</v>
      </c>
      <c r="C8" s="1099"/>
      <c r="D8" s="1099"/>
      <c r="E8" s="1099"/>
      <c r="F8" s="1099"/>
      <c r="G8" s="1099"/>
      <c r="H8" s="1099"/>
      <c r="I8" s="1099"/>
      <c r="J8" s="1099"/>
      <c r="K8" s="1099"/>
      <c r="L8" s="1099"/>
      <c r="M8" s="1099"/>
      <c r="N8" s="1099"/>
      <c r="O8" s="1099"/>
      <c r="P8" s="1099"/>
      <c r="Q8" s="1099"/>
      <c r="R8" s="1099"/>
      <c r="S8" s="1099"/>
      <c r="T8" s="1099"/>
      <c r="U8" s="1099"/>
      <c r="V8" s="1099"/>
    </row>
    <row r="9" spans="2:22" ht="13.5" thickBot="1"/>
    <row r="10" spans="2:22">
      <c r="B10" s="1110" t="s">
        <v>163</v>
      </c>
      <c r="C10" s="1113" t="s">
        <v>49</v>
      </c>
      <c r="D10" s="1105"/>
      <c r="E10" s="1114" t="s">
        <v>174</v>
      </c>
      <c r="F10" s="1116" t="s">
        <v>184</v>
      </c>
      <c r="G10" s="1100" t="s">
        <v>176</v>
      </c>
      <c r="H10" s="1100" t="s">
        <v>177</v>
      </c>
      <c r="I10" s="1100" t="s">
        <v>178</v>
      </c>
      <c r="J10" s="1100" t="s">
        <v>185</v>
      </c>
      <c r="K10" s="1102" t="s">
        <v>161</v>
      </c>
      <c r="L10" s="1103"/>
      <c r="M10" s="1104"/>
      <c r="N10" s="1105" t="s">
        <v>183</v>
      </c>
      <c r="O10" s="1105"/>
      <c r="P10" s="1106" t="s">
        <v>155</v>
      </c>
      <c r="Q10" s="1108" t="s">
        <v>175</v>
      </c>
      <c r="R10" s="1109"/>
      <c r="S10" s="1093" t="s">
        <v>182</v>
      </c>
      <c r="T10" s="1095" t="s">
        <v>164</v>
      </c>
      <c r="U10" s="1096"/>
      <c r="V10" s="1097" t="s">
        <v>305</v>
      </c>
    </row>
    <row r="11" spans="2:22" ht="22.5">
      <c r="B11" s="1111"/>
      <c r="C11" s="391" t="s">
        <v>172</v>
      </c>
      <c r="D11" s="386" t="s">
        <v>154</v>
      </c>
      <c r="E11" s="1115"/>
      <c r="F11" s="1117"/>
      <c r="G11" s="1101"/>
      <c r="H11" s="1101"/>
      <c r="I11" s="1101"/>
      <c r="J11" s="1101"/>
      <c r="K11" s="385" t="s">
        <v>179</v>
      </c>
      <c r="L11" s="385" t="s">
        <v>180</v>
      </c>
      <c r="M11" s="385" t="s">
        <v>181</v>
      </c>
      <c r="N11" s="386" t="s">
        <v>172</v>
      </c>
      <c r="O11" s="386" t="s">
        <v>154</v>
      </c>
      <c r="P11" s="1107"/>
      <c r="Q11" s="392" t="s">
        <v>172</v>
      </c>
      <c r="R11" s="393" t="s">
        <v>154</v>
      </c>
      <c r="S11" s="1094"/>
      <c r="T11" s="394" t="s">
        <v>173</v>
      </c>
      <c r="U11" s="395" t="s">
        <v>154</v>
      </c>
      <c r="V11" s="1098"/>
    </row>
    <row r="12" spans="2:22">
      <c r="B12" s="1112"/>
      <c r="C12" s="415" t="s">
        <v>82</v>
      </c>
      <c r="D12" s="413" t="s">
        <v>165</v>
      </c>
      <c r="E12" s="414" t="s">
        <v>166</v>
      </c>
      <c r="F12" s="387" t="s">
        <v>87</v>
      </c>
      <c r="G12" s="388" t="s">
        <v>79</v>
      </c>
      <c r="H12" s="388" t="s">
        <v>80</v>
      </c>
      <c r="I12" s="388" t="s">
        <v>153</v>
      </c>
      <c r="J12" s="388" t="s">
        <v>160</v>
      </c>
      <c r="K12" s="388" t="s">
        <v>162</v>
      </c>
      <c r="L12" s="388" t="s">
        <v>83</v>
      </c>
      <c r="M12" s="388" t="s">
        <v>186</v>
      </c>
      <c r="N12" s="413" t="s">
        <v>187</v>
      </c>
      <c r="O12" s="413" t="s">
        <v>81</v>
      </c>
      <c r="P12" s="414" t="s">
        <v>188</v>
      </c>
      <c r="Q12" s="420" t="s">
        <v>85</v>
      </c>
      <c r="R12" s="421" t="s">
        <v>189</v>
      </c>
      <c r="S12" s="422" t="s">
        <v>190</v>
      </c>
      <c r="T12" s="424" t="s">
        <v>191</v>
      </c>
      <c r="U12" s="425" t="s">
        <v>192</v>
      </c>
      <c r="V12" s="426" t="s">
        <v>193</v>
      </c>
    </row>
    <row r="13" spans="2:22">
      <c r="B13" s="389" t="s">
        <v>208</v>
      </c>
      <c r="C13" s="396">
        <v>2353</v>
      </c>
      <c r="D13" s="397">
        <v>1026</v>
      </c>
      <c r="E13" s="398">
        <f>SUM(C13:D13)</f>
        <v>3379</v>
      </c>
      <c r="F13" s="416">
        <v>294</v>
      </c>
      <c r="G13" s="416">
        <v>338</v>
      </c>
      <c r="H13" s="416">
        <v>1</v>
      </c>
      <c r="I13" s="416">
        <v>1</v>
      </c>
      <c r="J13" s="416">
        <v>62</v>
      </c>
      <c r="K13" s="416">
        <v>32</v>
      </c>
      <c r="L13" s="416">
        <v>10</v>
      </c>
      <c r="M13" s="416">
        <v>5</v>
      </c>
      <c r="N13" s="397">
        <v>745</v>
      </c>
      <c r="O13" s="397">
        <v>2</v>
      </c>
      <c r="P13" s="398">
        <f>SUM(N13:O13)</f>
        <v>747</v>
      </c>
      <c r="Q13" s="407">
        <v>1103</v>
      </c>
      <c r="R13" s="408">
        <v>439</v>
      </c>
      <c r="S13" s="409">
        <f>SUM(Q13:R13)</f>
        <v>1542</v>
      </c>
      <c r="T13" s="402">
        <f t="shared" ref="T13:U14" si="0">+C13-N13-Q13</f>
        <v>505</v>
      </c>
      <c r="U13" s="403">
        <f t="shared" si="0"/>
        <v>585</v>
      </c>
      <c r="V13" s="404">
        <f>+T13+U13</f>
        <v>1090</v>
      </c>
    </row>
    <row r="14" spans="2:22">
      <c r="B14" s="390" t="s">
        <v>203</v>
      </c>
      <c r="C14" s="399">
        <v>1624</v>
      </c>
      <c r="D14" s="400">
        <v>897</v>
      </c>
      <c r="E14" s="401">
        <f t="shared" ref="E14" si="1">SUM(C14:D14)</f>
        <v>2521</v>
      </c>
      <c r="F14" s="417">
        <v>263</v>
      </c>
      <c r="G14" s="416">
        <v>761</v>
      </c>
      <c r="H14" s="416">
        <v>1</v>
      </c>
      <c r="I14" s="416">
        <v>0</v>
      </c>
      <c r="J14" s="416">
        <v>20</v>
      </c>
      <c r="K14" s="416">
        <v>36</v>
      </c>
      <c r="L14" s="416">
        <v>2</v>
      </c>
      <c r="M14" s="418">
        <v>5</v>
      </c>
      <c r="N14" s="412">
        <f>SUM(F14:M14)</f>
        <v>1088</v>
      </c>
      <c r="O14" s="412">
        <v>289</v>
      </c>
      <c r="P14" s="412">
        <f t="shared" ref="P14" si="2">SUM(N14:O14)</f>
        <v>1377</v>
      </c>
      <c r="Q14" s="410">
        <v>0</v>
      </c>
      <c r="R14" s="411">
        <v>678</v>
      </c>
      <c r="S14" s="423">
        <f t="shared" ref="S14" si="3">SUM(Q14:R14)</f>
        <v>678</v>
      </c>
      <c r="T14" s="405">
        <f t="shared" si="0"/>
        <v>536</v>
      </c>
      <c r="U14" s="406">
        <f>D14-O14-R14</f>
        <v>-70</v>
      </c>
      <c r="V14" s="427">
        <f t="shared" ref="V14" si="4">+T14+U14</f>
        <v>466</v>
      </c>
    </row>
    <row r="15" spans="2:22">
      <c r="B15" s="428" t="s">
        <v>316</v>
      </c>
      <c r="F15" s="419"/>
      <c r="G15" s="419"/>
      <c r="H15" s="419"/>
      <c r="I15" s="419"/>
      <c r="J15" s="419"/>
      <c r="K15" s="419"/>
      <c r="L15" s="419"/>
      <c r="M15" s="419"/>
    </row>
  </sheetData>
  <mergeCells count="16">
    <mergeCell ref="S10:S11"/>
    <mergeCell ref="T10:U10"/>
    <mergeCell ref="V10:V11"/>
    <mergeCell ref="B8:V8"/>
    <mergeCell ref="I10:I11"/>
    <mergeCell ref="J10:J11"/>
    <mergeCell ref="K10:M10"/>
    <mergeCell ref="N10:O10"/>
    <mergeCell ref="P10:P11"/>
    <mergeCell ref="Q10:R10"/>
    <mergeCell ref="B10:B12"/>
    <mergeCell ref="C10:D10"/>
    <mergeCell ref="E10:E11"/>
    <mergeCell ref="F10:F11"/>
    <mergeCell ref="G10:G11"/>
    <mergeCell ref="H10:H11"/>
  </mergeCells>
  <pageMargins left="0.31496062992125984" right="0.31496062992125984" top="2.5196850393700787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7:AA31"/>
  <sheetViews>
    <sheetView topLeftCell="B4" workbookViewId="0">
      <selection activeCell="H25" sqref="H25:Z31"/>
    </sheetView>
  </sheetViews>
  <sheetFormatPr baseColWidth="10" defaultRowHeight="12.75"/>
  <cols>
    <col min="2" max="2" width="10.42578125" customWidth="1"/>
    <col min="3" max="3" width="6.5703125" customWidth="1"/>
    <col min="4" max="4" width="7.85546875" customWidth="1"/>
    <col min="5" max="5" width="5.85546875" customWidth="1"/>
    <col min="6" max="6" width="4.28515625" customWidth="1"/>
    <col min="7" max="7" width="5.5703125" customWidth="1"/>
    <col min="8" max="8" width="5.28515625" customWidth="1"/>
    <col min="9" max="9" width="5.85546875" customWidth="1"/>
    <col min="10" max="10" width="5.7109375" customWidth="1"/>
    <col min="11" max="11" width="6.28515625" customWidth="1"/>
    <col min="12" max="12" width="4.42578125" customWidth="1"/>
    <col min="13" max="13" width="5" customWidth="1"/>
    <col min="14" max="15" width="5.28515625" customWidth="1"/>
    <col min="16" max="16" width="7.42578125" customWidth="1"/>
    <col min="17" max="17" width="5.7109375" customWidth="1"/>
    <col min="18" max="18" width="6.42578125" customWidth="1"/>
    <col min="19" max="19" width="7.140625" customWidth="1"/>
    <col min="20" max="20" width="7.28515625" customWidth="1"/>
    <col min="21" max="21" width="6.42578125" customWidth="1"/>
    <col min="22" max="22" width="8" customWidth="1"/>
    <col min="23" max="23" width="6.85546875" customWidth="1"/>
    <col min="24" max="24" width="5.7109375" customWidth="1"/>
    <col min="25" max="25" width="7.140625" customWidth="1"/>
  </cols>
  <sheetData>
    <row r="7" spans="2:22">
      <c r="B7" s="1099" t="s">
        <v>313</v>
      </c>
      <c r="C7" s="1099"/>
      <c r="D7" s="1099"/>
      <c r="E7" s="1099"/>
      <c r="F7" s="1099"/>
      <c r="G7" s="1099"/>
      <c r="H7" s="1099"/>
      <c r="I7" s="1099"/>
      <c r="J7" s="1099"/>
      <c r="K7" s="1099"/>
      <c r="L7" s="1099"/>
      <c r="M7" s="1099"/>
      <c r="N7" s="1099"/>
      <c r="O7" s="1099"/>
      <c r="P7" s="1099"/>
      <c r="Q7" s="1099"/>
      <c r="R7" s="1099"/>
      <c r="S7" s="1099"/>
      <c r="T7" s="1099"/>
      <c r="U7" s="1099"/>
      <c r="V7" s="1099"/>
    </row>
    <row r="8" spans="2:22" ht="13.5" thickBot="1"/>
    <row r="9" spans="2:22" ht="12.75" customHeight="1">
      <c r="B9" s="1110" t="s">
        <v>163</v>
      </c>
      <c r="C9" s="1113" t="s">
        <v>49</v>
      </c>
      <c r="D9" s="1105"/>
      <c r="E9" s="1114" t="s">
        <v>174</v>
      </c>
      <c r="F9" s="1116" t="s">
        <v>184</v>
      </c>
      <c r="G9" s="1100" t="s">
        <v>176</v>
      </c>
      <c r="H9" s="1100" t="s">
        <v>177</v>
      </c>
      <c r="I9" s="1100" t="s">
        <v>178</v>
      </c>
      <c r="J9" s="1100" t="s">
        <v>317</v>
      </c>
      <c r="K9" s="1102" t="s">
        <v>161</v>
      </c>
      <c r="L9" s="1103"/>
      <c r="M9" s="1104"/>
      <c r="N9" s="1105" t="s">
        <v>183</v>
      </c>
      <c r="O9" s="1105"/>
      <c r="P9" s="1106" t="s">
        <v>155</v>
      </c>
      <c r="Q9" s="1108" t="s">
        <v>175</v>
      </c>
      <c r="R9" s="1109"/>
      <c r="S9" s="1093" t="s">
        <v>182</v>
      </c>
      <c r="T9" s="1095" t="s">
        <v>164</v>
      </c>
      <c r="U9" s="1096"/>
      <c r="V9" s="1118" t="s">
        <v>315</v>
      </c>
    </row>
    <row r="10" spans="2:22" ht="30.75" customHeight="1">
      <c r="B10" s="1111"/>
      <c r="C10" s="391" t="s">
        <v>172</v>
      </c>
      <c r="D10" s="386" t="s">
        <v>154</v>
      </c>
      <c r="E10" s="1115"/>
      <c r="F10" s="1117"/>
      <c r="G10" s="1101"/>
      <c r="H10" s="1101"/>
      <c r="I10" s="1101"/>
      <c r="J10" s="1101"/>
      <c r="K10" s="385" t="s">
        <v>304</v>
      </c>
      <c r="L10" s="385" t="s">
        <v>180</v>
      </c>
      <c r="M10" s="385" t="s">
        <v>181</v>
      </c>
      <c r="N10" s="386" t="s">
        <v>172</v>
      </c>
      <c r="O10" s="386" t="s">
        <v>154</v>
      </c>
      <c r="P10" s="1107"/>
      <c r="Q10" s="392" t="s">
        <v>172</v>
      </c>
      <c r="R10" s="393" t="s">
        <v>154</v>
      </c>
      <c r="S10" s="1094"/>
      <c r="T10" s="394" t="s">
        <v>173</v>
      </c>
      <c r="U10" s="395" t="s">
        <v>154</v>
      </c>
      <c r="V10" s="1119"/>
    </row>
    <row r="11" spans="2:22">
      <c r="B11" s="1112"/>
      <c r="C11" s="415" t="s">
        <v>82</v>
      </c>
      <c r="D11" s="413" t="s">
        <v>165</v>
      </c>
      <c r="E11" s="413" t="s">
        <v>166</v>
      </c>
      <c r="F11" s="431" t="s">
        <v>87</v>
      </c>
      <c r="G11" s="431" t="s">
        <v>79</v>
      </c>
      <c r="H11" s="431" t="s">
        <v>80</v>
      </c>
      <c r="I11" s="431" t="s">
        <v>153</v>
      </c>
      <c r="J11" s="431" t="s">
        <v>160</v>
      </c>
      <c r="K11" s="431" t="s">
        <v>162</v>
      </c>
      <c r="L11" s="431" t="s">
        <v>83</v>
      </c>
      <c r="M11" s="431" t="s">
        <v>186</v>
      </c>
      <c r="N11" s="429" t="s">
        <v>187</v>
      </c>
      <c r="O11" s="413" t="s">
        <v>81</v>
      </c>
      <c r="P11" s="429" t="s">
        <v>188</v>
      </c>
      <c r="Q11" s="430" t="s">
        <v>85</v>
      </c>
      <c r="R11" s="430" t="s">
        <v>189</v>
      </c>
      <c r="S11" s="422" t="s">
        <v>190</v>
      </c>
      <c r="T11" s="424" t="s">
        <v>191</v>
      </c>
      <c r="U11" s="425" t="s">
        <v>192</v>
      </c>
      <c r="V11" s="426" t="s">
        <v>193</v>
      </c>
    </row>
    <row r="12" spans="2:22">
      <c r="B12" s="390" t="s">
        <v>203</v>
      </c>
      <c r="C12" s="399">
        <v>1624</v>
      </c>
      <c r="D12" s="400">
        <v>897</v>
      </c>
      <c r="E12" s="401">
        <f t="shared" ref="E12" si="0">SUM(C12:D12)</f>
        <v>2521</v>
      </c>
      <c r="F12" s="417">
        <v>263</v>
      </c>
      <c r="G12" s="416">
        <v>761</v>
      </c>
      <c r="H12" s="416">
        <v>1</v>
      </c>
      <c r="I12" s="416">
        <v>0</v>
      </c>
      <c r="J12" s="416">
        <v>20</v>
      </c>
      <c r="K12" s="416">
        <v>36</v>
      </c>
      <c r="L12" s="416">
        <v>2</v>
      </c>
      <c r="M12" s="418">
        <v>5</v>
      </c>
      <c r="N12" s="412">
        <f>SUM(F12:M12)</f>
        <v>1088</v>
      </c>
      <c r="O12" s="412">
        <v>289</v>
      </c>
      <c r="P12" s="412">
        <f t="shared" ref="P12" si="1">SUM(N12:O12)</f>
        <v>1377</v>
      </c>
      <c r="Q12" s="410">
        <v>0</v>
      </c>
      <c r="R12" s="411">
        <v>678</v>
      </c>
      <c r="S12" s="423">
        <f t="shared" ref="S12" si="2">SUM(Q12:R12)</f>
        <v>678</v>
      </c>
      <c r="T12" s="405">
        <f t="shared" ref="T12" si="3">+C12-N12-Q12</f>
        <v>536</v>
      </c>
      <c r="U12" s="406">
        <f>D12-O12-R12</f>
        <v>-70</v>
      </c>
      <c r="V12" s="427">
        <f t="shared" ref="V12" si="4">+T12+U12</f>
        <v>466</v>
      </c>
    </row>
    <row r="13" spans="2:22">
      <c r="B13" s="428" t="s">
        <v>316</v>
      </c>
      <c r="F13" s="419"/>
      <c r="G13" s="419"/>
      <c r="H13" s="419"/>
      <c r="I13" s="419"/>
      <c r="J13" s="419"/>
      <c r="K13" s="419"/>
      <c r="L13" s="419"/>
      <c r="M13" s="419"/>
    </row>
    <row r="16" spans="2:22">
      <c r="B16" s="1099" t="s">
        <v>313</v>
      </c>
      <c r="C16" s="1099"/>
      <c r="D16" s="1099"/>
      <c r="E16" s="1099"/>
      <c r="F16" s="1099"/>
      <c r="G16" s="1099"/>
      <c r="H16" s="1099"/>
      <c r="I16" s="1099"/>
      <c r="J16" s="1099"/>
      <c r="K16" s="1099"/>
      <c r="L16" s="1099"/>
      <c r="M16" s="1099"/>
      <c r="N16" s="1099"/>
      <c r="O16" s="1099"/>
      <c r="P16" s="1099"/>
      <c r="Q16" s="1099"/>
      <c r="R16" s="1099"/>
      <c r="S16" s="1099"/>
      <c r="T16" s="1099"/>
      <c r="U16" s="1099"/>
      <c r="V16" s="1099"/>
    </row>
    <row r="17" spans="2:27" ht="13.5" thickBot="1"/>
    <row r="18" spans="2:27" ht="12.75" customHeight="1">
      <c r="B18" s="1110" t="s">
        <v>163</v>
      </c>
      <c r="C18" s="1113" t="s">
        <v>49</v>
      </c>
      <c r="D18" s="1105"/>
      <c r="E18" s="1114" t="s">
        <v>174</v>
      </c>
      <c r="F18" s="1116" t="s">
        <v>184</v>
      </c>
      <c r="G18" s="1100" t="s">
        <v>176</v>
      </c>
      <c r="H18" s="1100" t="s">
        <v>177</v>
      </c>
      <c r="I18" s="1100" t="s">
        <v>178</v>
      </c>
      <c r="J18" s="1100" t="s">
        <v>317</v>
      </c>
      <c r="K18" s="1102" t="s">
        <v>161</v>
      </c>
      <c r="L18" s="1103"/>
      <c r="M18" s="1104"/>
      <c r="N18" s="1105" t="s">
        <v>183</v>
      </c>
      <c r="O18" s="1105"/>
      <c r="P18" s="1106" t="s">
        <v>155</v>
      </c>
      <c r="Q18" s="1108" t="s">
        <v>175</v>
      </c>
      <c r="R18" s="1109"/>
      <c r="S18" s="1093" t="s">
        <v>182</v>
      </c>
      <c r="T18" s="1095" t="s">
        <v>164</v>
      </c>
      <c r="U18" s="1096"/>
      <c r="V18" s="1118" t="s">
        <v>315</v>
      </c>
    </row>
    <row r="19" spans="2:27" ht="33.75">
      <c r="B19" s="1111"/>
      <c r="C19" s="391" t="s">
        <v>172</v>
      </c>
      <c r="D19" s="386" t="s">
        <v>154</v>
      </c>
      <c r="E19" s="1115"/>
      <c r="F19" s="1117"/>
      <c r="G19" s="1101"/>
      <c r="H19" s="1101"/>
      <c r="I19" s="1101"/>
      <c r="J19" s="1101"/>
      <c r="K19" s="385" t="s">
        <v>304</v>
      </c>
      <c r="L19" s="385" t="s">
        <v>180</v>
      </c>
      <c r="M19" s="385" t="s">
        <v>181</v>
      </c>
      <c r="N19" s="386" t="s">
        <v>172</v>
      </c>
      <c r="O19" s="386" t="s">
        <v>154</v>
      </c>
      <c r="P19" s="1107"/>
      <c r="Q19" s="392" t="s">
        <v>172</v>
      </c>
      <c r="R19" s="393" t="s">
        <v>154</v>
      </c>
      <c r="S19" s="1094"/>
      <c r="T19" s="394" t="s">
        <v>173</v>
      </c>
      <c r="U19" s="395" t="s">
        <v>154</v>
      </c>
      <c r="V19" s="1119"/>
    </row>
    <row r="20" spans="2:27">
      <c r="B20" s="1112"/>
      <c r="C20" s="415" t="s">
        <v>82</v>
      </c>
      <c r="D20" s="413" t="s">
        <v>165</v>
      </c>
      <c r="E20" s="413" t="s">
        <v>166</v>
      </c>
      <c r="F20" s="431" t="s">
        <v>87</v>
      </c>
      <c r="G20" s="431" t="s">
        <v>79</v>
      </c>
      <c r="H20" s="431" t="s">
        <v>80</v>
      </c>
      <c r="I20" s="431" t="s">
        <v>153</v>
      </c>
      <c r="J20" s="431" t="s">
        <v>160</v>
      </c>
      <c r="K20" s="431" t="s">
        <v>162</v>
      </c>
      <c r="L20" s="431" t="s">
        <v>83</v>
      </c>
      <c r="M20" s="431" t="s">
        <v>186</v>
      </c>
      <c r="N20" s="429" t="s">
        <v>187</v>
      </c>
      <c r="O20" s="413" t="s">
        <v>81</v>
      </c>
      <c r="P20" s="429" t="s">
        <v>188</v>
      </c>
      <c r="Q20" s="430" t="s">
        <v>85</v>
      </c>
      <c r="R20" s="430" t="s">
        <v>189</v>
      </c>
      <c r="S20" s="422" t="s">
        <v>190</v>
      </c>
      <c r="T20" s="424" t="s">
        <v>191</v>
      </c>
      <c r="U20" s="425" t="s">
        <v>192</v>
      </c>
      <c r="V20" s="426" t="s">
        <v>193</v>
      </c>
    </row>
    <row r="21" spans="2:27">
      <c r="B21" s="390" t="s">
        <v>203</v>
      </c>
      <c r="C21" s="399">
        <v>1624</v>
      </c>
      <c r="D21" s="400">
        <v>897</v>
      </c>
      <c r="E21" s="401">
        <f t="shared" ref="E21" si="5">SUM(C21:D21)</f>
        <v>2521</v>
      </c>
      <c r="F21" s="417">
        <v>263</v>
      </c>
      <c r="G21" s="416">
        <v>761</v>
      </c>
      <c r="H21" s="416">
        <v>1</v>
      </c>
      <c r="I21" s="416">
        <v>0</v>
      </c>
      <c r="J21" s="416">
        <v>20</v>
      </c>
      <c r="K21" s="416">
        <v>36</v>
      </c>
      <c r="L21" s="416">
        <v>2</v>
      </c>
      <c r="M21" s="418">
        <v>5</v>
      </c>
      <c r="N21" s="412">
        <f>SUM(F21:M21)</f>
        <v>1088</v>
      </c>
      <c r="O21" s="412">
        <v>289</v>
      </c>
      <c r="P21" s="412">
        <f t="shared" ref="P21" si="6">SUM(N21:O21)</f>
        <v>1377</v>
      </c>
      <c r="Q21" s="410">
        <v>0</v>
      </c>
      <c r="R21" s="411">
        <v>678</v>
      </c>
      <c r="S21" s="423">
        <f t="shared" ref="S21" si="7">SUM(Q21:R21)</f>
        <v>678</v>
      </c>
      <c r="T21" s="405">
        <f t="shared" ref="T21" si="8">+C21-N21-Q21</f>
        <v>536</v>
      </c>
      <c r="U21" s="406">
        <f>D21-O21-R21</f>
        <v>-70</v>
      </c>
      <c r="V21" s="427">
        <f t="shared" ref="V21" si="9">+T21+U21</f>
        <v>466</v>
      </c>
    </row>
    <row r="22" spans="2:27">
      <c r="B22" s="428" t="s">
        <v>316</v>
      </c>
      <c r="F22" s="419"/>
      <c r="G22" s="419"/>
      <c r="H22" s="419"/>
      <c r="I22" s="419"/>
      <c r="J22" s="419"/>
      <c r="K22" s="419"/>
      <c r="L22" s="419"/>
      <c r="M22" s="419"/>
    </row>
    <row r="23" spans="2:27">
      <c r="D23" s="384"/>
    </row>
    <row r="25" spans="2:27">
      <c r="H25" s="1099" t="s">
        <v>313</v>
      </c>
      <c r="I25" s="1099"/>
      <c r="J25" s="1099"/>
      <c r="K25" s="1099"/>
      <c r="L25" s="1099"/>
      <c r="M25" s="1099"/>
      <c r="N25" s="1099"/>
      <c r="O25" s="1099"/>
      <c r="P25" s="1099"/>
      <c r="Q25" s="1099"/>
      <c r="R25" s="1099"/>
      <c r="S25" s="1099"/>
      <c r="T25" s="1099"/>
      <c r="U25" s="1099"/>
      <c r="V25" s="1099"/>
      <c r="W25" s="1099"/>
      <c r="X25" s="1099"/>
      <c r="Y25" s="1099"/>
      <c r="Z25" s="1099"/>
    </row>
    <row r="26" spans="2:27" ht="13.5" thickBot="1"/>
    <row r="27" spans="2:27" ht="36.75" customHeight="1">
      <c r="H27" s="1110" t="s">
        <v>163</v>
      </c>
      <c r="I27" s="1113" t="s">
        <v>49</v>
      </c>
      <c r="J27" s="1105"/>
      <c r="K27" s="1114" t="s">
        <v>174</v>
      </c>
      <c r="L27" s="1116" t="s">
        <v>184</v>
      </c>
      <c r="M27" s="1100" t="s">
        <v>176</v>
      </c>
      <c r="N27" s="1100" t="s">
        <v>177</v>
      </c>
      <c r="O27" s="1100" t="s">
        <v>178</v>
      </c>
      <c r="P27" s="1100" t="s">
        <v>317</v>
      </c>
      <c r="Q27" s="1102" t="s">
        <v>161</v>
      </c>
      <c r="R27" s="1103"/>
      <c r="S27" s="1104"/>
      <c r="T27" s="1105" t="s">
        <v>183</v>
      </c>
      <c r="U27" s="1105"/>
      <c r="V27" s="1106" t="s">
        <v>155</v>
      </c>
      <c r="W27" s="1108" t="s">
        <v>175</v>
      </c>
      <c r="X27" s="1109"/>
      <c r="Y27" s="1093" t="s">
        <v>182</v>
      </c>
      <c r="Z27" s="433" t="s">
        <v>164</v>
      </c>
      <c r="AA27" s="432"/>
    </row>
    <row r="28" spans="2:27">
      <c r="H28" s="1111"/>
      <c r="I28" s="391" t="s">
        <v>172</v>
      </c>
      <c r="J28" s="386" t="s">
        <v>154</v>
      </c>
      <c r="K28" s="1115"/>
      <c r="L28" s="1117"/>
      <c r="M28" s="1101"/>
      <c r="N28" s="1101"/>
      <c r="O28" s="1101"/>
      <c r="P28" s="1101"/>
      <c r="Q28" s="385" t="s">
        <v>304</v>
      </c>
      <c r="R28" s="385" t="s">
        <v>180</v>
      </c>
      <c r="S28" s="385" t="s">
        <v>181</v>
      </c>
      <c r="T28" s="386" t="s">
        <v>172</v>
      </c>
      <c r="U28" s="386" t="s">
        <v>154</v>
      </c>
      <c r="V28" s="1107"/>
      <c r="W28" s="392" t="s">
        <v>172</v>
      </c>
      <c r="X28" s="393" t="s">
        <v>154</v>
      </c>
      <c r="Y28" s="1094"/>
      <c r="Z28" s="394" t="s">
        <v>173</v>
      </c>
    </row>
    <row r="29" spans="2:27">
      <c r="H29" s="1112"/>
      <c r="I29" s="415" t="s">
        <v>82</v>
      </c>
      <c r="J29" s="413" t="s">
        <v>165</v>
      </c>
      <c r="K29" s="413" t="s">
        <v>166</v>
      </c>
      <c r="L29" s="431" t="s">
        <v>87</v>
      </c>
      <c r="M29" s="431" t="s">
        <v>79</v>
      </c>
      <c r="N29" s="431" t="s">
        <v>80</v>
      </c>
      <c r="O29" s="431" t="s">
        <v>153</v>
      </c>
      <c r="P29" s="431" t="s">
        <v>160</v>
      </c>
      <c r="Q29" s="431" t="s">
        <v>162</v>
      </c>
      <c r="R29" s="431" t="s">
        <v>83</v>
      </c>
      <c r="S29" s="431" t="s">
        <v>186</v>
      </c>
      <c r="T29" s="429" t="s">
        <v>187</v>
      </c>
      <c r="U29" s="413" t="s">
        <v>81</v>
      </c>
      <c r="V29" s="429" t="s">
        <v>188</v>
      </c>
      <c r="W29" s="430" t="s">
        <v>85</v>
      </c>
      <c r="X29" s="430" t="s">
        <v>189</v>
      </c>
      <c r="Y29" s="422" t="s">
        <v>190</v>
      </c>
      <c r="Z29" s="424" t="s">
        <v>191</v>
      </c>
    </row>
    <row r="30" spans="2:27" ht="25.5">
      <c r="H30" s="390" t="s">
        <v>203</v>
      </c>
      <c r="I30" s="399">
        <v>1624</v>
      </c>
      <c r="J30" s="400">
        <v>897</v>
      </c>
      <c r="K30" s="401">
        <f t="shared" ref="K30" si="10">SUM(I30:J30)</f>
        <v>2521</v>
      </c>
      <c r="L30" s="417">
        <v>263</v>
      </c>
      <c r="M30" s="416">
        <v>761</v>
      </c>
      <c r="N30" s="416">
        <v>1</v>
      </c>
      <c r="O30" s="416">
        <v>0</v>
      </c>
      <c r="P30" s="416">
        <v>20</v>
      </c>
      <c r="Q30" s="416">
        <v>36</v>
      </c>
      <c r="R30" s="416">
        <v>2</v>
      </c>
      <c r="S30" s="418">
        <v>5</v>
      </c>
      <c r="T30" s="412">
        <f>SUM(L30:S30)</f>
        <v>1088</v>
      </c>
      <c r="U30" s="412">
        <v>289</v>
      </c>
      <c r="V30" s="412">
        <f t="shared" ref="V30" si="11">SUM(T30:U30)</f>
        <v>1377</v>
      </c>
      <c r="W30" s="410">
        <v>0</v>
      </c>
      <c r="X30" s="411">
        <v>678</v>
      </c>
      <c r="Y30" s="423">
        <f t="shared" ref="Y30" si="12">SUM(W30:X30)</f>
        <v>678</v>
      </c>
      <c r="Z30" s="405">
        <f t="shared" ref="Z30" si="13">+I30-T30-W30</f>
        <v>536</v>
      </c>
    </row>
    <row r="31" spans="2:27">
      <c r="H31" s="428" t="s">
        <v>316</v>
      </c>
      <c r="L31" s="419"/>
      <c r="M31" s="419"/>
      <c r="N31" s="419"/>
      <c r="O31" s="419"/>
      <c r="P31" s="419"/>
      <c r="Q31" s="419"/>
      <c r="R31" s="419"/>
      <c r="S31" s="419"/>
    </row>
  </sheetData>
  <mergeCells count="46">
    <mergeCell ref="V9:V10"/>
    <mergeCell ref="B7:V7"/>
    <mergeCell ref="B9:B11"/>
    <mergeCell ref="C9:D9"/>
    <mergeCell ref="E9:E10"/>
    <mergeCell ref="F9:F10"/>
    <mergeCell ref="G9:G10"/>
    <mergeCell ref="H9:H10"/>
    <mergeCell ref="I9:I10"/>
    <mergeCell ref="J9:J10"/>
    <mergeCell ref="K9:M9"/>
    <mergeCell ref="N9:O9"/>
    <mergeCell ref="P9:P10"/>
    <mergeCell ref="Q9:R9"/>
    <mergeCell ref="S9:S10"/>
    <mergeCell ref="T9:U9"/>
    <mergeCell ref="B16:V16"/>
    <mergeCell ref="B18:B20"/>
    <mergeCell ref="C18:D18"/>
    <mergeCell ref="E18:E19"/>
    <mergeCell ref="F18:F19"/>
    <mergeCell ref="G18:G19"/>
    <mergeCell ref="H18:H19"/>
    <mergeCell ref="I18:I19"/>
    <mergeCell ref="J18:J19"/>
    <mergeCell ref="K18:M18"/>
    <mergeCell ref="N18:O18"/>
    <mergeCell ref="P18:P19"/>
    <mergeCell ref="Q18:R18"/>
    <mergeCell ref="S18:S19"/>
    <mergeCell ref="T18:U18"/>
    <mergeCell ref="V18:V19"/>
    <mergeCell ref="H25:Z25"/>
    <mergeCell ref="H27:H29"/>
    <mergeCell ref="I27:J27"/>
    <mergeCell ref="K27:K28"/>
    <mergeCell ref="L27:L28"/>
    <mergeCell ref="M27:M28"/>
    <mergeCell ref="N27:N28"/>
    <mergeCell ref="O27:O28"/>
    <mergeCell ref="P27:P28"/>
    <mergeCell ref="Q27:S27"/>
    <mergeCell ref="T27:U27"/>
    <mergeCell ref="V27:V28"/>
    <mergeCell ref="W27:X27"/>
    <mergeCell ref="Y27:Y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Z10"/>
  <sheetViews>
    <sheetView topLeftCell="G1" zoomScale="202" zoomScaleNormal="202" workbookViewId="0">
      <selection activeCell="S17" sqref="S17"/>
    </sheetView>
  </sheetViews>
  <sheetFormatPr baseColWidth="10" defaultRowHeight="12.75"/>
  <cols>
    <col min="2" max="2" width="7.85546875" customWidth="1"/>
    <col min="3" max="3" width="6" customWidth="1"/>
    <col min="4" max="4" width="6.5703125" customWidth="1"/>
    <col min="5" max="5" width="6" customWidth="1"/>
    <col min="6" max="6" width="5.85546875" customWidth="1"/>
    <col min="7" max="7" width="5.5703125" customWidth="1"/>
    <col min="8" max="8" width="7" customWidth="1"/>
    <col min="9" max="9" width="6" customWidth="1"/>
    <col min="10" max="10" width="6.42578125" customWidth="1"/>
    <col min="11" max="11" width="6.28515625" customWidth="1"/>
    <col min="12" max="12" width="6.42578125" customWidth="1"/>
    <col min="13" max="13" width="4" customWidth="1"/>
    <col min="14" max="14" width="5" customWidth="1"/>
    <col min="16" max="16" width="8.5703125" customWidth="1"/>
    <col min="17" max="17" width="6" customWidth="1"/>
    <col min="18" max="18" width="6.28515625" customWidth="1"/>
  </cols>
  <sheetData>
    <row r="3" spans="2:26" ht="13.5" thickBot="1"/>
    <row r="4" spans="2:26" ht="14.25" thickTop="1" thickBot="1">
      <c r="B4" s="1121" t="s">
        <v>318</v>
      </c>
      <c r="C4" s="1122"/>
      <c r="D4" s="1122"/>
      <c r="E4" s="1122"/>
      <c r="F4" s="1122"/>
      <c r="G4" s="1122"/>
      <c r="H4" s="1122"/>
      <c r="I4" s="1122"/>
      <c r="J4" s="1122"/>
      <c r="K4" s="1122"/>
      <c r="L4" s="1122"/>
      <c r="M4" s="1122"/>
      <c r="N4" s="1122"/>
      <c r="O4" s="1122"/>
      <c r="P4" s="1122"/>
      <c r="Q4" s="1122"/>
      <c r="R4" s="1122"/>
      <c r="S4" s="1122"/>
      <c r="T4" s="1122"/>
      <c r="U4" s="1122"/>
      <c r="V4" s="1122"/>
      <c r="W4" s="1122"/>
      <c r="X4" s="1122"/>
      <c r="Y4" s="1122"/>
      <c r="Z4" s="1123"/>
    </row>
    <row r="5" spans="2:26" ht="33" customHeight="1" thickBot="1">
      <c r="B5" s="1124" t="s">
        <v>319</v>
      </c>
      <c r="C5" s="1125"/>
      <c r="D5" s="1125"/>
      <c r="E5" s="1125"/>
      <c r="F5" s="1125"/>
      <c r="G5" s="1125"/>
      <c r="H5" s="1125"/>
      <c r="I5" s="1125"/>
      <c r="J5" s="1125"/>
      <c r="K5" s="1125"/>
      <c r="L5" s="1125"/>
      <c r="M5" s="1125"/>
      <c r="N5" s="1126"/>
      <c r="O5" s="435"/>
      <c r="P5" s="1127" t="s">
        <v>320</v>
      </c>
      <c r="Q5" s="1128"/>
      <c r="R5" s="1128"/>
      <c r="S5" s="1129"/>
      <c r="T5" s="434"/>
      <c r="U5" s="1130" t="s">
        <v>321</v>
      </c>
      <c r="V5" s="1131"/>
      <c r="W5" s="1132"/>
      <c r="X5" s="434"/>
      <c r="Y5" s="1133" t="s">
        <v>322</v>
      </c>
      <c r="Z5" s="1133" t="s">
        <v>323</v>
      </c>
    </row>
    <row r="6" spans="2:26" ht="16.5" customHeight="1" thickTop="1" thickBot="1">
      <c r="B6" s="1136" t="s">
        <v>324</v>
      </c>
      <c r="C6" s="1137"/>
      <c r="D6" s="1137"/>
      <c r="E6" s="1137"/>
      <c r="F6" s="1137"/>
      <c r="G6" s="1137"/>
      <c r="H6" s="1137"/>
      <c r="I6" s="1137"/>
      <c r="J6" s="1137"/>
      <c r="K6" s="1137"/>
      <c r="L6" s="1137"/>
      <c r="M6" s="1137"/>
      <c r="N6" s="1138"/>
      <c r="O6" s="435"/>
      <c r="P6" s="1139" t="s">
        <v>283</v>
      </c>
      <c r="Q6" s="1141" t="s">
        <v>325</v>
      </c>
      <c r="R6" s="1143" t="s">
        <v>284</v>
      </c>
      <c r="S6" s="1143" t="s">
        <v>326</v>
      </c>
      <c r="T6" s="434"/>
      <c r="U6" s="1145" t="s">
        <v>327</v>
      </c>
      <c r="V6" s="1145" t="s">
        <v>328</v>
      </c>
      <c r="W6" s="1145" t="s">
        <v>329</v>
      </c>
      <c r="X6" s="434"/>
      <c r="Y6" s="1134"/>
      <c r="Z6" s="1134"/>
    </row>
    <row r="7" spans="2:26" ht="16.5" thickTop="1" thickBot="1">
      <c r="B7" s="436" t="s">
        <v>79</v>
      </c>
      <c r="C7" s="437" t="s">
        <v>80</v>
      </c>
      <c r="D7" s="437" t="s">
        <v>81</v>
      </c>
      <c r="E7" s="437" t="s">
        <v>82</v>
      </c>
      <c r="F7" s="437" t="s">
        <v>81</v>
      </c>
      <c r="G7" s="437" t="s">
        <v>83</v>
      </c>
      <c r="H7" s="437" t="s">
        <v>83</v>
      </c>
      <c r="I7" s="437" t="s">
        <v>82</v>
      </c>
      <c r="J7" s="437" t="s">
        <v>84</v>
      </c>
      <c r="K7" s="437" t="s">
        <v>85</v>
      </c>
      <c r="L7" s="437" t="s">
        <v>86</v>
      </c>
      <c r="M7" s="437" t="s">
        <v>87</v>
      </c>
      <c r="N7" s="438" t="s">
        <v>1</v>
      </c>
      <c r="O7" s="435"/>
      <c r="P7" s="1140"/>
      <c r="Q7" s="1142"/>
      <c r="R7" s="1144"/>
      <c r="S7" s="1144"/>
      <c r="T7" s="434"/>
      <c r="U7" s="1146"/>
      <c r="V7" s="1146"/>
      <c r="W7" s="1146"/>
      <c r="X7" s="434"/>
      <c r="Y7" s="1135"/>
      <c r="Z7" s="1135"/>
    </row>
    <row r="8" spans="2:26" ht="22.5" customHeight="1" thickBot="1">
      <c r="B8" s="439">
        <v>98</v>
      </c>
      <c r="C8" s="440">
        <v>11</v>
      </c>
      <c r="D8" s="440">
        <v>67</v>
      </c>
      <c r="E8" s="440">
        <v>123</v>
      </c>
      <c r="F8" s="440">
        <v>73</v>
      </c>
      <c r="G8" s="440">
        <v>44</v>
      </c>
      <c r="H8" s="440">
        <v>113</v>
      </c>
      <c r="I8" s="440">
        <v>95</v>
      </c>
      <c r="J8" s="440">
        <v>122</v>
      </c>
      <c r="K8" s="440">
        <v>111</v>
      </c>
      <c r="L8" s="440">
        <v>121</v>
      </c>
      <c r="M8" s="440">
        <v>110</v>
      </c>
      <c r="N8" s="441">
        <v>1088</v>
      </c>
      <c r="O8" s="435"/>
      <c r="P8" s="442">
        <v>536</v>
      </c>
      <c r="Q8" s="443">
        <v>0</v>
      </c>
      <c r="R8" s="444">
        <v>-70</v>
      </c>
      <c r="S8" s="445">
        <v>566</v>
      </c>
      <c r="T8" s="434"/>
      <c r="U8" s="446">
        <v>600</v>
      </c>
      <c r="V8" s="447">
        <v>600</v>
      </c>
      <c r="W8" s="448">
        <v>55</v>
      </c>
      <c r="X8" s="434"/>
      <c r="Y8" s="449"/>
      <c r="Z8" s="450">
        <v>488</v>
      </c>
    </row>
    <row r="9" spans="2:26" ht="21.75" customHeight="1" thickBot="1">
      <c r="B9" s="1147" t="s">
        <v>330</v>
      </c>
      <c r="C9" s="1148"/>
      <c r="D9" s="1148"/>
      <c r="E9" s="1148"/>
      <c r="F9" s="1148"/>
      <c r="G9" s="1148"/>
      <c r="H9" s="1148"/>
      <c r="I9" s="1148"/>
      <c r="J9" s="1148"/>
      <c r="K9" s="1148"/>
      <c r="L9" s="1148"/>
      <c r="M9" s="1148"/>
      <c r="N9" s="451">
        <v>1088</v>
      </c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</row>
    <row r="10" spans="2:26" ht="15.75" thickTop="1">
      <c r="B10" s="1120" t="s">
        <v>331</v>
      </c>
      <c r="C10" s="1120"/>
      <c r="D10" s="1120"/>
      <c r="E10" s="1120"/>
      <c r="F10" s="1120"/>
      <c r="G10" s="1120"/>
      <c r="H10" s="1120"/>
      <c r="I10" s="1120"/>
      <c r="J10" s="1120"/>
      <c r="K10" s="1120"/>
      <c r="L10" s="1120"/>
      <c r="M10" s="1120"/>
      <c r="N10" s="1120"/>
      <c r="O10" s="434"/>
      <c r="P10" s="434"/>
      <c r="Q10" s="434"/>
      <c r="R10" s="434"/>
      <c r="S10" s="434"/>
      <c r="T10" s="434"/>
      <c r="U10" s="434"/>
      <c r="V10" s="434"/>
      <c r="W10" s="435"/>
      <c r="X10" s="434"/>
      <c r="Y10" s="434"/>
      <c r="Z10" s="434"/>
    </row>
  </sheetData>
  <mergeCells count="16">
    <mergeCell ref="B10:N10"/>
    <mergeCell ref="B4:Z4"/>
    <mergeCell ref="B5:N5"/>
    <mergeCell ref="P5:S5"/>
    <mergeCell ref="U5:W5"/>
    <mergeCell ref="Y5:Y7"/>
    <mergeCell ref="Z5:Z7"/>
    <mergeCell ref="B6:N6"/>
    <mergeCell ref="P6:P7"/>
    <mergeCell ref="Q6:Q7"/>
    <mergeCell ref="R6:R7"/>
    <mergeCell ref="S6:S7"/>
    <mergeCell ref="U6:U7"/>
    <mergeCell ref="V6:V7"/>
    <mergeCell ref="W6:W7"/>
    <mergeCell ref="B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3. Ejecución Pptal Fuentes.</vt:lpstr>
      <vt:lpstr>13. Logística - Procesos</vt:lpstr>
      <vt:lpstr>20. Carga y Producción Judi (e)</vt:lpstr>
      <vt:lpstr>BOLETIN</vt:lpstr>
      <vt:lpstr>NCPP </vt:lpstr>
      <vt:lpstr>MODULO VIOLENCIA</vt:lpstr>
      <vt:lpstr>Hoja2</vt:lpstr>
      <vt:lpstr>Hoja3</vt:lpstr>
      <vt:lpstr>Hoja4</vt:lpstr>
      <vt:lpstr>'13. Logística - Procesos'!Área_de_impresión</vt:lpstr>
      <vt:lpstr>'20. Carga y Producción Judi (e)'!Área_de_impresión</vt:lpstr>
      <vt:lpstr>'3. Ejecución Pptal Fuentes.'!Área_de_impresión</vt:lpstr>
      <vt:lpstr>BOLETIN!Área_de_impresión</vt:lpstr>
      <vt:lpstr>'MODULO VIOLENCIA'!Área_de_impresión</vt:lpstr>
    </vt:vector>
  </TitlesOfParts>
  <Company>soporte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CSJJUNIN</cp:lastModifiedBy>
  <cp:lastPrinted>2019-03-14T16:17:39Z</cp:lastPrinted>
  <dcterms:created xsi:type="dcterms:W3CDTF">2010-07-12T21:49:07Z</dcterms:created>
  <dcterms:modified xsi:type="dcterms:W3CDTF">2019-03-14T22:47:02Z</dcterms:modified>
</cp:coreProperties>
</file>