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PER2022\BOLETIN\CUADROS WEB\"/>
    </mc:Choice>
  </mc:AlternateContent>
  <xr:revisionPtr revIDLastSave="0" documentId="13_ncr:1_{9E34DBE7-DFF6-4D5B-8983-5781437C6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% DE AVANCE" sheetId="3" r:id="rId1"/>
  </sheets>
  <definedNames>
    <definedName name="_xlnm._FilterDatabase" localSheetId="0" hidden="1">'% DE AVANCE'!$B$4:$C$103</definedName>
    <definedName name="_xlnm.Print_Area" localSheetId="0">'% DE AVANCE'!$A$1:$DZ$103</definedName>
    <definedName name="_xlnm.Print_Titles" localSheetId="0">'% DE AVANCE'!$1:$7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9" i="3" l="1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CP9" i="3" l="1"/>
  <c r="CP10" i="3"/>
  <c r="CP11" i="3"/>
  <c r="CP12" i="3"/>
  <c r="CP13" i="3"/>
  <c r="CP14" i="3"/>
  <c r="CP15" i="3"/>
  <c r="CP16" i="3"/>
  <c r="CP17" i="3"/>
  <c r="CP18" i="3"/>
  <c r="CP19" i="3"/>
  <c r="CP20" i="3"/>
  <c r="CP21" i="3"/>
  <c r="CP22" i="3"/>
  <c r="CP23" i="3"/>
  <c r="CP24" i="3"/>
  <c r="CP25" i="3"/>
  <c r="CP26" i="3"/>
  <c r="CP27" i="3"/>
  <c r="CP28" i="3"/>
  <c r="CP29" i="3"/>
  <c r="CP30" i="3"/>
  <c r="CP31" i="3"/>
  <c r="CP32" i="3"/>
  <c r="CP33" i="3"/>
  <c r="CP34" i="3"/>
  <c r="CP35" i="3"/>
  <c r="CP36" i="3"/>
  <c r="CP37" i="3"/>
  <c r="CP38" i="3"/>
  <c r="CP39" i="3"/>
  <c r="CP40" i="3"/>
  <c r="CP41" i="3"/>
  <c r="CP42" i="3"/>
  <c r="CP43" i="3"/>
  <c r="CP44" i="3"/>
  <c r="CP45" i="3"/>
  <c r="CP46" i="3"/>
  <c r="CP47" i="3"/>
  <c r="CP48" i="3"/>
  <c r="CP49" i="3"/>
  <c r="CP50" i="3"/>
  <c r="CP51" i="3"/>
  <c r="CP52" i="3"/>
  <c r="CP53" i="3"/>
  <c r="CP54" i="3"/>
  <c r="CP55" i="3"/>
  <c r="CP56" i="3"/>
  <c r="CP57" i="3"/>
  <c r="CP58" i="3"/>
  <c r="CP59" i="3"/>
  <c r="CP60" i="3"/>
  <c r="CP61" i="3"/>
  <c r="CP62" i="3"/>
  <c r="CP63" i="3"/>
  <c r="CP64" i="3"/>
  <c r="CP65" i="3"/>
  <c r="CP66" i="3"/>
  <c r="CP67" i="3"/>
  <c r="CP68" i="3"/>
  <c r="CP69" i="3"/>
  <c r="CP70" i="3"/>
  <c r="CP71" i="3"/>
  <c r="CP72" i="3"/>
  <c r="CP73" i="3"/>
  <c r="CP74" i="3"/>
  <c r="CP75" i="3"/>
  <c r="CP76" i="3"/>
  <c r="CP77" i="3"/>
  <c r="CP78" i="3"/>
  <c r="CP79" i="3"/>
  <c r="CP80" i="3"/>
  <c r="CP81" i="3"/>
  <c r="CP82" i="3"/>
  <c r="CP83" i="3"/>
  <c r="CP84" i="3"/>
  <c r="CP85" i="3"/>
  <c r="CP86" i="3"/>
  <c r="CP87" i="3"/>
  <c r="CP88" i="3"/>
  <c r="CP89" i="3"/>
  <c r="CP90" i="3"/>
  <c r="CP91" i="3"/>
  <c r="CP92" i="3"/>
  <c r="CP93" i="3"/>
  <c r="CP94" i="3"/>
  <c r="CP95" i="3"/>
  <c r="CP96" i="3"/>
  <c r="CP97" i="3"/>
  <c r="CP98" i="3"/>
  <c r="CP99" i="3"/>
  <c r="CP100" i="3"/>
  <c r="CP101" i="3"/>
  <c r="CP102" i="3"/>
  <c r="J9" i="3" l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D12" i="3"/>
  <c r="D13" i="3"/>
  <c r="D14" i="3"/>
  <c r="CT51" i="3"/>
  <c r="D16" i="3" l="1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8" i="3"/>
  <c r="D9" i="3"/>
  <c r="D10" i="3"/>
  <c r="D11" i="3"/>
  <c r="D15" i="3"/>
  <c r="D17" i="3"/>
  <c r="D18" i="3"/>
  <c r="D19" i="3"/>
  <c r="D20" i="3"/>
  <c r="D21" i="3"/>
  <c r="D22" i="3"/>
  <c r="J8" i="3"/>
  <c r="DH64" i="3" l="1"/>
  <c r="CT8" i="3" l="1"/>
  <c r="CA29" i="3" l="1"/>
  <c r="AJ11" i="3" l="1"/>
  <c r="AN11" i="3" s="1"/>
  <c r="W8" i="3"/>
  <c r="AL8" i="3" s="1"/>
  <c r="BA8" i="3"/>
  <c r="AJ8" i="3"/>
  <c r="AN8" i="3" s="1"/>
  <c r="AK8" i="3" l="1"/>
  <c r="DH8" i="3"/>
  <c r="DI59" i="3"/>
  <c r="DJ59" i="3"/>
  <c r="DI60" i="3"/>
  <c r="DJ60" i="3"/>
  <c r="DI61" i="3"/>
  <c r="DJ61" i="3"/>
  <c r="DI62" i="3"/>
  <c r="DJ62" i="3"/>
  <c r="DI63" i="3"/>
  <c r="DJ63" i="3"/>
  <c r="DI64" i="3"/>
  <c r="DJ64" i="3"/>
  <c r="DJ58" i="3"/>
  <c r="DI58" i="3"/>
  <c r="DI9" i="3"/>
  <c r="DJ9" i="3"/>
  <c r="DI10" i="3"/>
  <c r="DJ10" i="3"/>
  <c r="DI11" i="3"/>
  <c r="DJ11" i="3"/>
  <c r="DI12" i="3"/>
  <c r="DJ12" i="3"/>
  <c r="DI13" i="3"/>
  <c r="DJ13" i="3"/>
  <c r="DI14" i="3"/>
  <c r="DJ14" i="3"/>
  <c r="DI15" i="3"/>
  <c r="DJ15" i="3"/>
  <c r="DI16" i="3"/>
  <c r="DJ16" i="3"/>
  <c r="DI17" i="3"/>
  <c r="DJ17" i="3"/>
  <c r="DI18" i="3"/>
  <c r="DJ18" i="3"/>
  <c r="DI19" i="3"/>
  <c r="DJ19" i="3"/>
  <c r="DI20" i="3"/>
  <c r="DJ20" i="3"/>
  <c r="DI21" i="3"/>
  <c r="DJ21" i="3"/>
  <c r="DI22" i="3"/>
  <c r="DJ22" i="3"/>
  <c r="DI23" i="3"/>
  <c r="DJ23" i="3"/>
  <c r="DI24" i="3"/>
  <c r="DJ24" i="3"/>
  <c r="DI25" i="3"/>
  <c r="DJ25" i="3"/>
  <c r="DI26" i="3"/>
  <c r="DJ26" i="3"/>
  <c r="DI27" i="3"/>
  <c r="DJ27" i="3"/>
  <c r="DI28" i="3"/>
  <c r="DJ28" i="3"/>
  <c r="DI29" i="3"/>
  <c r="DJ29" i="3"/>
  <c r="DI30" i="3"/>
  <c r="DJ30" i="3"/>
  <c r="DI31" i="3"/>
  <c r="DJ31" i="3"/>
  <c r="DI32" i="3"/>
  <c r="DJ32" i="3"/>
  <c r="DI33" i="3"/>
  <c r="DJ33" i="3"/>
  <c r="DI34" i="3"/>
  <c r="DJ34" i="3"/>
  <c r="DI35" i="3"/>
  <c r="DJ35" i="3"/>
  <c r="DI36" i="3"/>
  <c r="DJ36" i="3"/>
  <c r="DI37" i="3"/>
  <c r="DJ37" i="3"/>
  <c r="DI38" i="3"/>
  <c r="DJ38" i="3"/>
  <c r="DI39" i="3"/>
  <c r="DJ39" i="3"/>
  <c r="DI40" i="3"/>
  <c r="DJ40" i="3"/>
  <c r="DI41" i="3"/>
  <c r="DJ41" i="3"/>
  <c r="DI42" i="3"/>
  <c r="DJ42" i="3"/>
  <c r="DI43" i="3"/>
  <c r="DJ43" i="3"/>
  <c r="DI44" i="3"/>
  <c r="DJ44" i="3"/>
  <c r="DI45" i="3"/>
  <c r="DJ45" i="3"/>
  <c r="DI46" i="3"/>
  <c r="DJ46" i="3"/>
  <c r="DI47" i="3"/>
  <c r="DJ47" i="3"/>
  <c r="DI48" i="3"/>
  <c r="DJ48" i="3"/>
  <c r="DI49" i="3"/>
  <c r="DJ49" i="3"/>
  <c r="DI50" i="3"/>
  <c r="DJ50" i="3"/>
  <c r="DI51" i="3"/>
  <c r="DJ51" i="3"/>
  <c r="DI52" i="3"/>
  <c r="DJ52" i="3"/>
  <c r="DI53" i="3"/>
  <c r="DJ53" i="3"/>
  <c r="DI54" i="3"/>
  <c r="DJ54" i="3"/>
  <c r="DI55" i="3"/>
  <c r="DJ55" i="3"/>
  <c r="DI56" i="3"/>
  <c r="DJ56" i="3"/>
  <c r="DI57" i="3"/>
  <c r="DJ57" i="3"/>
  <c r="DI65" i="3"/>
  <c r="DJ65" i="3"/>
  <c r="DI66" i="3"/>
  <c r="DJ66" i="3"/>
  <c r="DI67" i="3"/>
  <c r="DJ67" i="3"/>
  <c r="DI68" i="3"/>
  <c r="DJ68" i="3"/>
  <c r="DI69" i="3"/>
  <c r="DJ69" i="3"/>
  <c r="DI70" i="3"/>
  <c r="DJ70" i="3"/>
  <c r="DI71" i="3"/>
  <c r="DJ71" i="3"/>
  <c r="DI72" i="3"/>
  <c r="DJ72" i="3"/>
  <c r="DI73" i="3"/>
  <c r="DJ73" i="3"/>
  <c r="DI74" i="3"/>
  <c r="DJ74" i="3"/>
  <c r="DI75" i="3"/>
  <c r="DJ75" i="3"/>
  <c r="DI76" i="3"/>
  <c r="DJ76" i="3"/>
  <c r="DI77" i="3"/>
  <c r="DJ77" i="3"/>
  <c r="DI78" i="3"/>
  <c r="DJ78" i="3"/>
  <c r="DI79" i="3"/>
  <c r="DJ79" i="3"/>
  <c r="DI80" i="3"/>
  <c r="DJ80" i="3"/>
  <c r="DI81" i="3"/>
  <c r="DJ81" i="3"/>
  <c r="DI82" i="3"/>
  <c r="DJ82" i="3"/>
  <c r="DI83" i="3"/>
  <c r="DJ83" i="3"/>
  <c r="DI84" i="3"/>
  <c r="DJ84" i="3"/>
  <c r="DI85" i="3"/>
  <c r="DJ85" i="3"/>
  <c r="DI86" i="3"/>
  <c r="DJ86" i="3"/>
  <c r="DI87" i="3"/>
  <c r="DJ87" i="3"/>
  <c r="DI88" i="3"/>
  <c r="DJ88" i="3"/>
  <c r="DI89" i="3"/>
  <c r="DJ89" i="3"/>
  <c r="DI90" i="3"/>
  <c r="DJ90" i="3"/>
  <c r="DI91" i="3"/>
  <c r="DJ91" i="3"/>
  <c r="DI92" i="3"/>
  <c r="DJ92" i="3"/>
  <c r="DI93" i="3"/>
  <c r="DJ93" i="3"/>
  <c r="DI94" i="3"/>
  <c r="DJ94" i="3"/>
  <c r="DI95" i="3"/>
  <c r="DJ95" i="3"/>
  <c r="DI96" i="3"/>
  <c r="DJ96" i="3"/>
  <c r="DI97" i="3"/>
  <c r="DJ97" i="3"/>
  <c r="DI98" i="3"/>
  <c r="DJ98" i="3"/>
  <c r="DI99" i="3"/>
  <c r="DJ99" i="3"/>
  <c r="DI100" i="3"/>
  <c r="DJ100" i="3"/>
  <c r="DI101" i="3"/>
  <c r="DJ101" i="3"/>
  <c r="DI102" i="3"/>
  <c r="DJ102" i="3"/>
  <c r="DJ8" i="3"/>
  <c r="DI8" i="3"/>
  <c r="CT9" i="3"/>
  <c r="CU9" i="3"/>
  <c r="CV9" i="3"/>
  <c r="CW9" i="3"/>
  <c r="CX9" i="3"/>
  <c r="CY9" i="3"/>
  <c r="CZ9" i="3"/>
  <c r="DA9" i="3"/>
  <c r="DB9" i="3"/>
  <c r="DC9" i="3"/>
  <c r="DD9" i="3"/>
  <c r="DE9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CT11" i="3"/>
  <c r="CU11" i="3"/>
  <c r="CV11" i="3"/>
  <c r="CW11" i="3"/>
  <c r="CX11" i="3"/>
  <c r="CY11" i="3"/>
  <c r="CZ11" i="3"/>
  <c r="DA11" i="3"/>
  <c r="DB11" i="3"/>
  <c r="DC11" i="3"/>
  <c r="DD11" i="3"/>
  <c r="DE11" i="3"/>
  <c r="CT12" i="3"/>
  <c r="CU12" i="3"/>
  <c r="CV12" i="3"/>
  <c r="CW12" i="3"/>
  <c r="CX12" i="3"/>
  <c r="CY12" i="3"/>
  <c r="CZ12" i="3"/>
  <c r="DA12" i="3"/>
  <c r="DB12" i="3"/>
  <c r="DC12" i="3"/>
  <c r="DD12" i="3"/>
  <c r="DE12" i="3"/>
  <c r="CT13" i="3"/>
  <c r="CU13" i="3"/>
  <c r="CV13" i="3"/>
  <c r="CW13" i="3"/>
  <c r="CX13" i="3"/>
  <c r="CY13" i="3"/>
  <c r="CZ13" i="3"/>
  <c r="DA13" i="3"/>
  <c r="DB13" i="3"/>
  <c r="DC13" i="3"/>
  <c r="DD13" i="3"/>
  <c r="DE13" i="3"/>
  <c r="CT14" i="3"/>
  <c r="CU14" i="3"/>
  <c r="CV14" i="3"/>
  <c r="CW14" i="3"/>
  <c r="CX14" i="3"/>
  <c r="CY14" i="3"/>
  <c r="CZ14" i="3"/>
  <c r="DA14" i="3"/>
  <c r="DB14" i="3"/>
  <c r="DC14" i="3"/>
  <c r="DD14" i="3"/>
  <c r="DE14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CT16" i="3"/>
  <c r="CU16" i="3"/>
  <c r="CV16" i="3"/>
  <c r="CW16" i="3"/>
  <c r="CX16" i="3"/>
  <c r="CY16" i="3"/>
  <c r="CZ16" i="3"/>
  <c r="DA16" i="3"/>
  <c r="DB16" i="3"/>
  <c r="DC16" i="3"/>
  <c r="DD16" i="3"/>
  <c r="DE16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CT24" i="3"/>
  <c r="CU24" i="3"/>
  <c r="CV24" i="3"/>
  <c r="CW24" i="3"/>
  <c r="CX24" i="3"/>
  <c r="CY24" i="3"/>
  <c r="CZ24" i="3"/>
  <c r="DA24" i="3"/>
  <c r="DB24" i="3"/>
  <c r="DC24" i="3"/>
  <c r="DD24" i="3"/>
  <c r="DE24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CT26" i="3"/>
  <c r="CU26" i="3"/>
  <c r="CV26" i="3"/>
  <c r="CW26" i="3"/>
  <c r="CX26" i="3"/>
  <c r="CY26" i="3"/>
  <c r="CZ26" i="3"/>
  <c r="DA26" i="3"/>
  <c r="DB26" i="3"/>
  <c r="DC26" i="3"/>
  <c r="DD26" i="3"/>
  <c r="DE26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CT29" i="3"/>
  <c r="CU29" i="3"/>
  <c r="CV29" i="3"/>
  <c r="CW29" i="3"/>
  <c r="CX29" i="3"/>
  <c r="CY29" i="3"/>
  <c r="CZ29" i="3"/>
  <c r="DA29" i="3"/>
  <c r="DB29" i="3"/>
  <c r="DC29" i="3"/>
  <c r="DD29" i="3"/>
  <c r="DE29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CT31" i="3"/>
  <c r="CU31" i="3"/>
  <c r="CV31" i="3"/>
  <c r="CW31" i="3"/>
  <c r="CX31" i="3"/>
  <c r="CY31" i="3"/>
  <c r="CZ31" i="3"/>
  <c r="DA31" i="3"/>
  <c r="DB31" i="3"/>
  <c r="DC31" i="3"/>
  <c r="DD31" i="3"/>
  <c r="DE31" i="3"/>
  <c r="CT32" i="3"/>
  <c r="CU32" i="3"/>
  <c r="CV32" i="3"/>
  <c r="CW32" i="3"/>
  <c r="CX32" i="3"/>
  <c r="CY32" i="3"/>
  <c r="CZ32" i="3"/>
  <c r="DA32" i="3"/>
  <c r="DB32" i="3"/>
  <c r="DC32" i="3"/>
  <c r="DD32" i="3"/>
  <c r="DE32" i="3"/>
  <c r="CT33" i="3"/>
  <c r="CU33" i="3"/>
  <c r="CV33" i="3"/>
  <c r="CW33" i="3"/>
  <c r="CX33" i="3"/>
  <c r="CY33" i="3"/>
  <c r="CZ33" i="3"/>
  <c r="DA33" i="3"/>
  <c r="DB33" i="3"/>
  <c r="DC33" i="3"/>
  <c r="DD33" i="3"/>
  <c r="DE33" i="3"/>
  <c r="CT34" i="3"/>
  <c r="CU34" i="3"/>
  <c r="CV34" i="3"/>
  <c r="CW34" i="3"/>
  <c r="CX34" i="3"/>
  <c r="CY34" i="3"/>
  <c r="CZ34" i="3"/>
  <c r="DA34" i="3"/>
  <c r="DB34" i="3"/>
  <c r="DC34" i="3"/>
  <c r="DD34" i="3"/>
  <c r="DE34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CT36" i="3"/>
  <c r="CU36" i="3"/>
  <c r="CV36" i="3"/>
  <c r="CW36" i="3"/>
  <c r="CX36" i="3"/>
  <c r="CY36" i="3"/>
  <c r="CZ36" i="3"/>
  <c r="DA36" i="3"/>
  <c r="DB36" i="3"/>
  <c r="DC36" i="3"/>
  <c r="DD36" i="3"/>
  <c r="DE36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CT38" i="3"/>
  <c r="CU38" i="3"/>
  <c r="CV38" i="3"/>
  <c r="CW38" i="3"/>
  <c r="CX38" i="3"/>
  <c r="CY38" i="3"/>
  <c r="CZ38" i="3"/>
  <c r="DA38" i="3"/>
  <c r="DB38" i="3"/>
  <c r="DC38" i="3"/>
  <c r="DD38" i="3"/>
  <c r="DE38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CT41" i="3"/>
  <c r="CU41" i="3"/>
  <c r="CV41" i="3"/>
  <c r="CW41" i="3"/>
  <c r="CX41" i="3"/>
  <c r="CY41" i="3"/>
  <c r="CZ41" i="3"/>
  <c r="DA41" i="3"/>
  <c r="DB41" i="3"/>
  <c r="DC41" i="3"/>
  <c r="DD41" i="3"/>
  <c r="DE41" i="3"/>
  <c r="CT42" i="3"/>
  <c r="CU42" i="3"/>
  <c r="CV42" i="3"/>
  <c r="CW42" i="3"/>
  <c r="CX42" i="3"/>
  <c r="CY42" i="3"/>
  <c r="CZ42" i="3"/>
  <c r="DA42" i="3"/>
  <c r="DB42" i="3"/>
  <c r="DC42" i="3"/>
  <c r="DD42" i="3"/>
  <c r="DE42" i="3"/>
  <c r="CT43" i="3"/>
  <c r="CU43" i="3"/>
  <c r="CV43" i="3"/>
  <c r="CW43" i="3"/>
  <c r="CX43" i="3"/>
  <c r="CY43" i="3"/>
  <c r="CZ43" i="3"/>
  <c r="DA43" i="3"/>
  <c r="DB43" i="3"/>
  <c r="DC43" i="3"/>
  <c r="DD43" i="3"/>
  <c r="DE43" i="3"/>
  <c r="CT44" i="3"/>
  <c r="CU44" i="3"/>
  <c r="CV44" i="3"/>
  <c r="CW44" i="3"/>
  <c r="CX44" i="3"/>
  <c r="CY44" i="3"/>
  <c r="CZ44" i="3"/>
  <c r="DA44" i="3"/>
  <c r="DB44" i="3"/>
  <c r="DC44" i="3"/>
  <c r="DD44" i="3"/>
  <c r="DE44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CT46" i="3"/>
  <c r="CU46" i="3"/>
  <c r="CV46" i="3"/>
  <c r="CW46" i="3"/>
  <c r="CX46" i="3"/>
  <c r="CY46" i="3"/>
  <c r="CZ46" i="3"/>
  <c r="DA46" i="3"/>
  <c r="DB46" i="3"/>
  <c r="DC46" i="3"/>
  <c r="DD46" i="3"/>
  <c r="DE46" i="3"/>
  <c r="CT47" i="3"/>
  <c r="CU47" i="3"/>
  <c r="CV47" i="3"/>
  <c r="CW47" i="3"/>
  <c r="CX47" i="3"/>
  <c r="CY47" i="3"/>
  <c r="CZ47" i="3"/>
  <c r="DA47" i="3"/>
  <c r="DB47" i="3"/>
  <c r="DC47" i="3"/>
  <c r="DD47" i="3"/>
  <c r="DE47" i="3"/>
  <c r="CT48" i="3"/>
  <c r="CU48" i="3"/>
  <c r="CV48" i="3"/>
  <c r="CW48" i="3"/>
  <c r="CX48" i="3"/>
  <c r="CY48" i="3"/>
  <c r="CZ48" i="3"/>
  <c r="DA48" i="3"/>
  <c r="DB48" i="3"/>
  <c r="DC48" i="3"/>
  <c r="DD48" i="3"/>
  <c r="DE48" i="3"/>
  <c r="CT49" i="3"/>
  <c r="CU49" i="3"/>
  <c r="CV49" i="3"/>
  <c r="CW49" i="3"/>
  <c r="CX49" i="3"/>
  <c r="CY49" i="3"/>
  <c r="CZ49" i="3"/>
  <c r="DA49" i="3"/>
  <c r="DB49" i="3"/>
  <c r="DC49" i="3"/>
  <c r="DD49" i="3"/>
  <c r="DE49" i="3"/>
  <c r="CT50" i="3"/>
  <c r="CU50" i="3"/>
  <c r="CV50" i="3"/>
  <c r="CW50" i="3"/>
  <c r="CX50" i="3"/>
  <c r="CY50" i="3"/>
  <c r="CZ50" i="3"/>
  <c r="DA50" i="3"/>
  <c r="DB50" i="3"/>
  <c r="DC50" i="3"/>
  <c r="DD50" i="3"/>
  <c r="DE50" i="3"/>
  <c r="CY51" i="3"/>
  <c r="CZ51" i="3"/>
  <c r="DA51" i="3"/>
  <c r="DB51" i="3"/>
  <c r="DC51" i="3"/>
  <c r="DD51" i="3"/>
  <c r="DE51" i="3"/>
  <c r="CT52" i="3"/>
  <c r="CU52" i="3"/>
  <c r="CV52" i="3"/>
  <c r="CW52" i="3"/>
  <c r="CX52" i="3"/>
  <c r="CY52" i="3"/>
  <c r="CZ52" i="3"/>
  <c r="DA52" i="3"/>
  <c r="DB52" i="3"/>
  <c r="DC52" i="3"/>
  <c r="DD52" i="3"/>
  <c r="DE52" i="3"/>
  <c r="CT53" i="3"/>
  <c r="CU53" i="3"/>
  <c r="CV53" i="3"/>
  <c r="CW53" i="3"/>
  <c r="CX53" i="3"/>
  <c r="CY53" i="3"/>
  <c r="CZ53" i="3"/>
  <c r="DA53" i="3"/>
  <c r="DB53" i="3"/>
  <c r="DC53" i="3"/>
  <c r="DD53" i="3"/>
  <c r="DE53" i="3"/>
  <c r="CT54" i="3"/>
  <c r="CU54" i="3"/>
  <c r="CV54" i="3"/>
  <c r="CW54" i="3"/>
  <c r="CX54" i="3"/>
  <c r="CY54" i="3"/>
  <c r="CZ54" i="3"/>
  <c r="DA54" i="3"/>
  <c r="DB54" i="3"/>
  <c r="DC54" i="3"/>
  <c r="DD54" i="3"/>
  <c r="DE54" i="3"/>
  <c r="CT55" i="3"/>
  <c r="CU55" i="3"/>
  <c r="CV55" i="3"/>
  <c r="CW55" i="3"/>
  <c r="CX55" i="3"/>
  <c r="CY55" i="3"/>
  <c r="CZ55" i="3"/>
  <c r="DA55" i="3"/>
  <c r="DB55" i="3"/>
  <c r="DC55" i="3"/>
  <c r="DD55" i="3"/>
  <c r="DE55" i="3"/>
  <c r="CT56" i="3"/>
  <c r="CU56" i="3"/>
  <c r="CV56" i="3"/>
  <c r="CW56" i="3"/>
  <c r="CX56" i="3"/>
  <c r="CY56" i="3"/>
  <c r="CZ56" i="3"/>
  <c r="DA56" i="3"/>
  <c r="DB56" i="3"/>
  <c r="DC56" i="3"/>
  <c r="DD56" i="3"/>
  <c r="DE56" i="3"/>
  <c r="CT57" i="3"/>
  <c r="CU57" i="3"/>
  <c r="CV57" i="3"/>
  <c r="CW57" i="3"/>
  <c r="CX57" i="3"/>
  <c r="CY57" i="3"/>
  <c r="CZ57" i="3"/>
  <c r="DA57" i="3"/>
  <c r="DB57" i="3"/>
  <c r="DC57" i="3"/>
  <c r="DD57" i="3"/>
  <c r="DE57" i="3"/>
  <c r="CT58" i="3"/>
  <c r="CU58" i="3"/>
  <c r="CV58" i="3"/>
  <c r="CW58" i="3"/>
  <c r="CX58" i="3"/>
  <c r="CY58" i="3"/>
  <c r="CZ58" i="3"/>
  <c r="DA58" i="3"/>
  <c r="DB58" i="3"/>
  <c r="DC58" i="3"/>
  <c r="DD58" i="3"/>
  <c r="DE58" i="3"/>
  <c r="CT59" i="3"/>
  <c r="CU59" i="3"/>
  <c r="CV59" i="3"/>
  <c r="CW59" i="3"/>
  <c r="CX59" i="3"/>
  <c r="CY59" i="3"/>
  <c r="CZ59" i="3"/>
  <c r="DA59" i="3"/>
  <c r="DB59" i="3"/>
  <c r="DC59" i="3"/>
  <c r="DD59" i="3"/>
  <c r="DE59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CT61" i="3"/>
  <c r="CU61" i="3"/>
  <c r="CV61" i="3"/>
  <c r="CW61" i="3"/>
  <c r="CX61" i="3"/>
  <c r="CY61" i="3"/>
  <c r="CZ61" i="3"/>
  <c r="DA61" i="3"/>
  <c r="DB61" i="3"/>
  <c r="DC61" i="3"/>
  <c r="DD61" i="3"/>
  <c r="DE61" i="3"/>
  <c r="CT62" i="3"/>
  <c r="CU62" i="3"/>
  <c r="CV62" i="3"/>
  <c r="CW62" i="3"/>
  <c r="CX62" i="3"/>
  <c r="CY62" i="3"/>
  <c r="CZ62" i="3"/>
  <c r="DA62" i="3"/>
  <c r="DB62" i="3"/>
  <c r="DC62" i="3"/>
  <c r="DD62" i="3"/>
  <c r="DE62" i="3"/>
  <c r="CT63" i="3"/>
  <c r="CU63" i="3"/>
  <c r="CV63" i="3"/>
  <c r="CW63" i="3"/>
  <c r="CX63" i="3"/>
  <c r="CY63" i="3"/>
  <c r="CZ63" i="3"/>
  <c r="DA63" i="3"/>
  <c r="DB63" i="3"/>
  <c r="DC63" i="3"/>
  <c r="DD63" i="3"/>
  <c r="DE63" i="3"/>
  <c r="CT64" i="3"/>
  <c r="CU64" i="3"/>
  <c r="CV64" i="3"/>
  <c r="CW64" i="3"/>
  <c r="CX64" i="3"/>
  <c r="CY64" i="3"/>
  <c r="CZ64" i="3"/>
  <c r="DA64" i="3"/>
  <c r="DB64" i="3"/>
  <c r="DC64" i="3"/>
  <c r="DD64" i="3"/>
  <c r="DE64" i="3"/>
  <c r="CT65" i="3"/>
  <c r="CU65" i="3"/>
  <c r="CV65" i="3"/>
  <c r="CW65" i="3"/>
  <c r="CX65" i="3"/>
  <c r="CY65" i="3"/>
  <c r="CZ65" i="3"/>
  <c r="DA65" i="3"/>
  <c r="DB65" i="3"/>
  <c r="DC65" i="3"/>
  <c r="DD65" i="3"/>
  <c r="DE65" i="3"/>
  <c r="CT66" i="3"/>
  <c r="CU66" i="3"/>
  <c r="CV66" i="3"/>
  <c r="CW66" i="3"/>
  <c r="CX66" i="3"/>
  <c r="CY66" i="3"/>
  <c r="CZ66" i="3"/>
  <c r="DA66" i="3"/>
  <c r="DB66" i="3"/>
  <c r="DC66" i="3"/>
  <c r="DD66" i="3"/>
  <c r="DE66" i="3"/>
  <c r="CT67" i="3"/>
  <c r="CU67" i="3"/>
  <c r="CV67" i="3"/>
  <c r="CW67" i="3"/>
  <c r="CX67" i="3"/>
  <c r="CY67" i="3"/>
  <c r="CZ67" i="3"/>
  <c r="DA67" i="3"/>
  <c r="DB67" i="3"/>
  <c r="DC67" i="3"/>
  <c r="DD67" i="3"/>
  <c r="DE67" i="3"/>
  <c r="CT68" i="3"/>
  <c r="CU68" i="3"/>
  <c r="CV68" i="3"/>
  <c r="CW68" i="3"/>
  <c r="CX68" i="3"/>
  <c r="CY68" i="3"/>
  <c r="CZ68" i="3"/>
  <c r="DA68" i="3"/>
  <c r="DB68" i="3"/>
  <c r="DC68" i="3"/>
  <c r="DD68" i="3"/>
  <c r="DE68" i="3"/>
  <c r="CT69" i="3"/>
  <c r="CU69" i="3"/>
  <c r="CV69" i="3"/>
  <c r="CW69" i="3"/>
  <c r="CX69" i="3"/>
  <c r="CY69" i="3"/>
  <c r="CZ69" i="3"/>
  <c r="DA69" i="3"/>
  <c r="DB69" i="3"/>
  <c r="DC69" i="3"/>
  <c r="DD69" i="3"/>
  <c r="DE69" i="3"/>
  <c r="CT70" i="3"/>
  <c r="CU70" i="3"/>
  <c r="CV70" i="3"/>
  <c r="CW70" i="3"/>
  <c r="CX70" i="3"/>
  <c r="CY70" i="3"/>
  <c r="CZ70" i="3"/>
  <c r="DA70" i="3"/>
  <c r="DB70" i="3"/>
  <c r="DC70" i="3"/>
  <c r="DD70" i="3"/>
  <c r="DE70" i="3"/>
  <c r="CT71" i="3"/>
  <c r="CU71" i="3"/>
  <c r="CV71" i="3"/>
  <c r="CW71" i="3"/>
  <c r="CX71" i="3"/>
  <c r="CY71" i="3"/>
  <c r="CZ71" i="3"/>
  <c r="DA71" i="3"/>
  <c r="DB71" i="3"/>
  <c r="DC71" i="3"/>
  <c r="DD71" i="3"/>
  <c r="DE71" i="3"/>
  <c r="CT72" i="3"/>
  <c r="CU72" i="3"/>
  <c r="CV72" i="3"/>
  <c r="CW72" i="3"/>
  <c r="CX72" i="3"/>
  <c r="CY72" i="3"/>
  <c r="CZ72" i="3"/>
  <c r="DA72" i="3"/>
  <c r="DB72" i="3"/>
  <c r="DC72" i="3"/>
  <c r="DD72" i="3"/>
  <c r="DE72" i="3"/>
  <c r="CT73" i="3"/>
  <c r="CU73" i="3"/>
  <c r="CV73" i="3"/>
  <c r="CW73" i="3"/>
  <c r="CX73" i="3"/>
  <c r="CY73" i="3"/>
  <c r="CZ73" i="3"/>
  <c r="DA73" i="3"/>
  <c r="DB73" i="3"/>
  <c r="DC73" i="3"/>
  <c r="DD73" i="3"/>
  <c r="DE73" i="3"/>
  <c r="CT74" i="3"/>
  <c r="CU74" i="3"/>
  <c r="CV74" i="3"/>
  <c r="CW74" i="3"/>
  <c r="CX74" i="3"/>
  <c r="CY74" i="3"/>
  <c r="CZ74" i="3"/>
  <c r="DA74" i="3"/>
  <c r="DB74" i="3"/>
  <c r="DC74" i="3"/>
  <c r="DD74" i="3"/>
  <c r="DE74" i="3"/>
  <c r="CT75" i="3"/>
  <c r="CU75" i="3"/>
  <c r="CV75" i="3"/>
  <c r="CW75" i="3"/>
  <c r="CX75" i="3"/>
  <c r="CY75" i="3"/>
  <c r="CZ75" i="3"/>
  <c r="DA75" i="3"/>
  <c r="DB75" i="3"/>
  <c r="DC75" i="3"/>
  <c r="DD75" i="3"/>
  <c r="DE75" i="3"/>
  <c r="CT76" i="3"/>
  <c r="CU76" i="3"/>
  <c r="CV76" i="3"/>
  <c r="CW76" i="3"/>
  <c r="CX76" i="3"/>
  <c r="CY76" i="3"/>
  <c r="CZ76" i="3"/>
  <c r="DA76" i="3"/>
  <c r="DB76" i="3"/>
  <c r="DC76" i="3"/>
  <c r="DD76" i="3"/>
  <c r="DE76" i="3"/>
  <c r="CT77" i="3"/>
  <c r="CU77" i="3"/>
  <c r="CV77" i="3"/>
  <c r="CW77" i="3"/>
  <c r="CX77" i="3"/>
  <c r="CY77" i="3"/>
  <c r="CZ77" i="3"/>
  <c r="DA77" i="3"/>
  <c r="DB77" i="3"/>
  <c r="DC77" i="3"/>
  <c r="DD77" i="3"/>
  <c r="DE77" i="3"/>
  <c r="CT78" i="3"/>
  <c r="CU78" i="3"/>
  <c r="CV78" i="3"/>
  <c r="CW78" i="3"/>
  <c r="CX78" i="3"/>
  <c r="CY78" i="3"/>
  <c r="CZ78" i="3"/>
  <c r="DA78" i="3"/>
  <c r="DB78" i="3"/>
  <c r="DC78" i="3"/>
  <c r="DD78" i="3"/>
  <c r="DE78" i="3"/>
  <c r="CT79" i="3"/>
  <c r="CU79" i="3"/>
  <c r="CV79" i="3"/>
  <c r="CW79" i="3"/>
  <c r="CX79" i="3"/>
  <c r="CY79" i="3"/>
  <c r="CZ79" i="3"/>
  <c r="DA79" i="3"/>
  <c r="DB79" i="3"/>
  <c r="DC79" i="3"/>
  <c r="DD79" i="3"/>
  <c r="DE79" i="3"/>
  <c r="CT80" i="3"/>
  <c r="CU80" i="3"/>
  <c r="CV80" i="3"/>
  <c r="CW80" i="3"/>
  <c r="CX80" i="3"/>
  <c r="CY80" i="3"/>
  <c r="CZ80" i="3"/>
  <c r="DA80" i="3"/>
  <c r="DB80" i="3"/>
  <c r="DC80" i="3"/>
  <c r="DD80" i="3"/>
  <c r="DE80" i="3"/>
  <c r="CT81" i="3"/>
  <c r="CU81" i="3"/>
  <c r="CV81" i="3"/>
  <c r="CW81" i="3"/>
  <c r="CX81" i="3"/>
  <c r="CY81" i="3"/>
  <c r="CZ81" i="3"/>
  <c r="DA81" i="3"/>
  <c r="DB81" i="3"/>
  <c r="DC81" i="3"/>
  <c r="DD81" i="3"/>
  <c r="DE81" i="3"/>
  <c r="CT82" i="3"/>
  <c r="CU82" i="3"/>
  <c r="CV82" i="3"/>
  <c r="CW82" i="3"/>
  <c r="CX82" i="3"/>
  <c r="CY82" i="3"/>
  <c r="CZ82" i="3"/>
  <c r="DA82" i="3"/>
  <c r="DB82" i="3"/>
  <c r="DC82" i="3"/>
  <c r="DD82" i="3"/>
  <c r="DE82" i="3"/>
  <c r="CT83" i="3"/>
  <c r="CU83" i="3"/>
  <c r="CV83" i="3"/>
  <c r="CW83" i="3"/>
  <c r="CX83" i="3"/>
  <c r="CY83" i="3"/>
  <c r="CZ83" i="3"/>
  <c r="DA83" i="3"/>
  <c r="DB83" i="3"/>
  <c r="DC83" i="3"/>
  <c r="DD83" i="3"/>
  <c r="DE83" i="3"/>
  <c r="CT84" i="3"/>
  <c r="CU84" i="3"/>
  <c r="CV84" i="3"/>
  <c r="CW84" i="3"/>
  <c r="CX84" i="3"/>
  <c r="CY84" i="3"/>
  <c r="CZ84" i="3"/>
  <c r="DA84" i="3"/>
  <c r="DB84" i="3"/>
  <c r="DC84" i="3"/>
  <c r="DD84" i="3"/>
  <c r="DE84" i="3"/>
  <c r="CT85" i="3"/>
  <c r="CU85" i="3"/>
  <c r="CV85" i="3"/>
  <c r="CW85" i="3"/>
  <c r="CX85" i="3"/>
  <c r="CY85" i="3"/>
  <c r="CZ85" i="3"/>
  <c r="DA85" i="3"/>
  <c r="DB85" i="3"/>
  <c r="DC85" i="3"/>
  <c r="DD85" i="3"/>
  <c r="DE85" i="3"/>
  <c r="CT86" i="3"/>
  <c r="CU86" i="3"/>
  <c r="CV86" i="3"/>
  <c r="CW86" i="3"/>
  <c r="CX86" i="3"/>
  <c r="CY86" i="3"/>
  <c r="CZ86" i="3"/>
  <c r="DA86" i="3"/>
  <c r="DB86" i="3"/>
  <c r="DC86" i="3"/>
  <c r="DD86" i="3"/>
  <c r="DE86" i="3"/>
  <c r="CT87" i="3"/>
  <c r="CU87" i="3"/>
  <c r="CV87" i="3"/>
  <c r="CW87" i="3"/>
  <c r="CX87" i="3"/>
  <c r="CY87" i="3"/>
  <c r="CZ87" i="3"/>
  <c r="DA87" i="3"/>
  <c r="DB87" i="3"/>
  <c r="DC87" i="3"/>
  <c r="DD87" i="3"/>
  <c r="DE87" i="3"/>
  <c r="CT88" i="3"/>
  <c r="CU88" i="3"/>
  <c r="CV88" i="3"/>
  <c r="CW88" i="3"/>
  <c r="CX88" i="3"/>
  <c r="CY88" i="3"/>
  <c r="CZ88" i="3"/>
  <c r="DA88" i="3"/>
  <c r="DB88" i="3"/>
  <c r="DC88" i="3"/>
  <c r="DD88" i="3"/>
  <c r="DE88" i="3"/>
  <c r="CT89" i="3"/>
  <c r="CU89" i="3"/>
  <c r="CV89" i="3"/>
  <c r="CW89" i="3"/>
  <c r="CX89" i="3"/>
  <c r="CY89" i="3"/>
  <c r="CZ89" i="3"/>
  <c r="DA89" i="3"/>
  <c r="DB89" i="3"/>
  <c r="DC89" i="3"/>
  <c r="DD89" i="3"/>
  <c r="DE89" i="3"/>
  <c r="CT90" i="3"/>
  <c r="CU90" i="3"/>
  <c r="CV90" i="3"/>
  <c r="CW90" i="3"/>
  <c r="CX90" i="3"/>
  <c r="CY90" i="3"/>
  <c r="CZ90" i="3"/>
  <c r="DA90" i="3"/>
  <c r="DB90" i="3"/>
  <c r="DC90" i="3"/>
  <c r="DD90" i="3"/>
  <c r="DE90" i="3"/>
  <c r="CT91" i="3"/>
  <c r="CU91" i="3"/>
  <c r="CV91" i="3"/>
  <c r="CW91" i="3"/>
  <c r="CX91" i="3"/>
  <c r="CY91" i="3"/>
  <c r="CZ91" i="3"/>
  <c r="DA91" i="3"/>
  <c r="DB91" i="3"/>
  <c r="DC91" i="3"/>
  <c r="DD91" i="3"/>
  <c r="DE91" i="3"/>
  <c r="CT92" i="3"/>
  <c r="CU92" i="3"/>
  <c r="CV92" i="3"/>
  <c r="CW92" i="3"/>
  <c r="CX92" i="3"/>
  <c r="CY92" i="3"/>
  <c r="CZ92" i="3"/>
  <c r="DA92" i="3"/>
  <c r="DB92" i="3"/>
  <c r="DC92" i="3"/>
  <c r="DD92" i="3"/>
  <c r="DE92" i="3"/>
  <c r="CT93" i="3"/>
  <c r="CU93" i="3"/>
  <c r="CV93" i="3"/>
  <c r="CW93" i="3"/>
  <c r="CX93" i="3"/>
  <c r="CY93" i="3"/>
  <c r="CZ93" i="3"/>
  <c r="DA93" i="3"/>
  <c r="DB93" i="3"/>
  <c r="DC93" i="3"/>
  <c r="DD93" i="3"/>
  <c r="DE93" i="3"/>
  <c r="CT94" i="3"/>
  <c r="CU94" i="3"/>
  <c r="CV94" i="3"/>
  <c r="CW94" i="3"/>
  <c r="CX94" i="3"/>
  <c r="CY94" i="3"/>
  <c r="CZ94" i="3"/>
  <c r="DA94" i="3"/>
  <c r="DB94" i="3"/>
  <c r="DC94" i="3"/>
  <c r="DD94" i="3"/>
  <c r="DE94" i="3"/>
  <c r="CT95" i="3"/>
  <c r="CU95" i="3"/>
  <c r="CV95" i="3"/>
  <c r="CW95" i="3"/>
  <c r="CX95" i="3"/>
  <c r="CY95" i="3"/>
  <c r="CZ95" i="3"/>
  <c r="DA95" i="3"/>
  <c r="DB95" i="3"/>
  <c r="DC95" i="3"/>
  <c r="DD95" i="3"/>
  <c r="DE95" i="3"/>
  <c r="CT96" i="3"/>
  <c r="CU96" i="3"/>
  <c r="CV96" i="3"/>
  <c r="CW96" i="3"/>
  <c r="CX96" i="3"/>
  <c r="CY96" i="3"/>
  <c r="CZ96" i="3"/>
  <c r="DA96" i="3"/>
  <c r="DB96" i="3"/>
  <c r="DC96" i="3"/>
  <c r="DD96" i="3"/>
  <c r="DE96" i="3"/>
  <c r="CT97" i="3"/>
  <c r="CU97" i="3"/>
  <c r="CV97" i="3"/>
  <c r="CW97" i="3"/>
  <c r="CX97" i="3"/>
  <c r="CY97" i="3"/>
  <c r="CZ97" i="3"/>
  <c r="DA97" i="3"/>
  <c r="DB97" i="3"/>
  <c r="DC97" i="3"/>
  <c r="DD97" i="3"/>
  <c r="DE97" i="3"/>
  <c r="CT98" i="3"/>
  <c r="CU98" i="3"/>
  <c r="CV98" i="3"/>
  <c r="CW98" i="3"/>
  <c r="CX98" i="3"/>
  <c r="CY98" i="3"/>
  <c r="CZ98" i="3"/>
  <c r="DA98" i="3"/>
  <c r="DB98" i="3"/>
  <c r="DC98" i="3"/>
  <c r="DD98" i="3"/>
  <c r="DE98" i="3"/>
  <c r="CT99" i="3"/>
  <c r="CU99" i="3"/>
  <c r="CV99" i="3"/>
  <c r="CW99" i="3"/>
  <c r="CX99" i="3"/>
  <c r="CY99" i="3"/>
  <c r="CZ99" i="3"/>
  <c r="DA99" i="3"/>
  <c r="DB99" i="3"/>
  <c r="DC99" i="3"/>
  <c r="DD99" i="3"/>
  <c r="DE99" i="3"/>
  <c r="CT100" i="3"/>
  <c r="CU100" i="3"/>
  <c r="CV100" i="3"/>
  <c r="CW100" i="3"/>
  <c r="CX100" i="3"/>
  <c r="CY100" i="3"/>
  <c r="CZ100" i="3"/>
  <c r="DA100" i="3"/>
  <c r="DB100" i="3"/>
  <c r="DC100" i="3"/>
  <c r="DD100" i="3"/>
  <c r="DE100" i="3"/>
  <c r="CT101" i="3"/>
  <c r="CU101" i="3"/>
  <c r="CV101" i="3"/>
  <c r="CW101" i="3"/>
  <c r="CX101" i="3"/>
  <c r="CY101" i="3"/>
  <c r="CZ101" i="3"/>
  <c r="DA101" i="3"/>
  <c r="DB101" i="3"/>
  <c r="DC101" i="3"/>
  <c r="DD101" i="3"/>
  <c r="DE101" i="3"/>
  <c r="CT102" i="3"/>
  <c r="CU102" i="3"/>
  <c r="CV102" i="3"/>
  <c r="CW102" i="3"/>
  <c r="CX102" i="3"/>
  <c r="CY102" i="3"/>
  <c r="CZ102" i="3"/>
  <c r="DA102" i="3"/>
  <c r="DB102" i="3"/>
  <c r="DC102" i="3"/>
  <c r="DD102" i="3"/>
  <c r="DE102" i="3"/>
  <c r="DE8" i="3"/>
  <c r="DD8" i="3"/>
  <c r="DC8" i="3"/>
  <c r="DB8" i="3"/>
  <c r="DA8" i="3"/>
  <c r="CZ8" i="3"/>
  <c r="CY8" i="3"/>
  <c r="CX8" i="3"/>
  <c r="CW8" i="3"/>
  <c r="CV8" i="3"/>
  <c r="CU8" i="3"/>
  <c r="CN25" i="3" l="1"/>
  <c r="CN58" i="3"/>
  <c r="CA15" i="3"/>
  <c r="CN22" i="3"/>
  <c r="AJ65" i="3" l="1"/>
  <c r="AN65" i="3" s="1"/>
  <c r="W37" i="3"/>
  <c r="AL37" i="3" s="1"/>
  <c r="CN83" i="3" l="1"/>
  <c r="CA12" i="3" l="1"/>
  <c r="CN102" i="3" l="1"/>
  <c r="CA102" i="3"/>
  <c r="BN102" i="3"/>
  <c r="BA102" i="3"/>
  <c r="CS102" i="3" s="1"/>
  <c r="AJ102" i="3"/>
  <c r="AN102" i="3" s="1"/>
  <c r="W102" i="3"/>
  <c r="AL102" i="3" s="1"/>
  <c r="CN101" i="3"/>
  <c r="CA101" i="3"/>
  <c r="BN101" i="3"/>
  <c r="BA101" i="3"/>
  <c r="CS101" i="3" s="1"/>
  <c r="AJ101" i="3"/>
  <c r="AN101" i="3" s="1"/>
  <c r="W101" i="3"/>
  <c r="AL101" i="3" s="1"/>
  <c r="CN100" i="3"/>
  <c r="CA100" i="3"/>
  <c r="BN100" i="3"/>
  <c r="BA100" i="3"/>
  <c r="CS100" i="3" s="1"/>
  <c r="AJ100" i="3"/>
  <c r="AN100" i="3" s="1"/>
  <c r="W100" i="3"/>
  <c r="AL100" i="3" s="1"/>
  <c r="CN99" i="3"/>
  <c r="CA99" i="3"/>
  <c r="BN99" i="3"/>
  <c r="BA99" i="3"/>
  <c r="AJ99" i="3"/>
  <c r="AN99" i="3" s="1"/>
  <c r="W99" i="3"/>
  <c r="AL99" i="3" s="1"/>
  <c r="CN98" i="3"/>
  <c r="CA98" i="3"/>
  <c r="BN98" i="3"/>
  <c r="BA98" i="3"/>
  <c r="CS98" i="3" s="1"/>
  <c r="AJ98" i="3"/>
  <c r="AN98" i="3" s="1"/>
  <c r="W98" i="3"/>
  <c r="AL98" i="3" s="1"/>
  <c r="CN97" i="3"/>
  <c r="CA97" i="3"/>
  <c r="BN97" i="3"/>
  <c r="BA97" i="3"/>
  <c r="CS97" i="3" s="1"/>
  <c r="AJ97" i="3"/>
  <c r="AN97" i="3" s="1"/>
  <c r="W97" i="3"/>
  <c r="AL97" i="3" s="1"/>
  <c r="CN96" i="3"/>
  <c r="CA96" i="3"/>
  <c r="BN96" i="3"/>
  <c r="BA96" i="3"/>
  <c r="CS96" i="3" s="1"/>
  <c r="AJ96" i="3"/>
  <c r="AN96" i="3" s="1"/>
  <c r="W96" i="3"/>
  <c r="AL96" i="3" s="1"/>
  <c r="CN95" i="3"/>
  <c r="CA95" i="3"/>
  <c r="BN95" i="3"/>
  <c r="BA95" i="3"/>
  <c r="AJ95" i="3"/>
  <c r="AN95" i="3" s="1"/>
  <c r="W95" i="3"/>
  <c r="AL95" i="3" s="1"/>
  <c r="CN94" i="3"/>
  <c r="CA94" i="3"/>
  <c r="BN94" i="3"/>
  <c r="BA94" i="3"/>
  <c r="CS94" i="3" s="1"/>
  <c r="AJ94" i="3"/>
  <c r="AN94" i="3" s="1"/>
  <c r="W94" i="3"/>
  <c r="AL94" i="3" s="1"/>
  <c r="CN93" i="3"/>
  <c r="CA93" i="3"/>
  <c r="BN93" i="3"/>
  <c r="BA93" i="3"/>
  <c r="CS93" i="3" s="1"/>
  <c r="AJ93" i="3"/>
  <c r="AN93" i="3" s="1"/>
  <c r="W93" i="3"/>
  <c r="AL93" i="3" s="1"/>
  <c r="CN92" i="3"/>
  <c r="CA92" i="3"/>
  <c r="BN92" i="3"/>
  <c r="BA92" i="3"/>
  <c r="CS92" i="3" s="1"/>
  <c r="AJ92" i="3"/>
  <c r="AN92" i="3" s="1"/>
  <c r="W92" i="3"/>
  <c r="AL92" i="3" s="1"/>
  <c r="CN91" i="3"/>
  <c r="CA91" i="3"/>
  <c r="BN91" i="3"/>
  <c r="BA91" i="3"/>
  <c r="CS91" i="3" s="1"/>
  <c r="AJ91" i="3"/>
  <c r="AN91" i="3" s="1"/>
  <c r="W91" i="3"/>
  <c r="AL91" i="3" s="1"/>
  <c r="CN90" i="3"/>
  <c r="CA90" i="3"/>
  <c r="BN90" i="3"/>
  <c r="BA90" i="3"/>
  <c r="CS90" i="3" s="1"/>
  <c r="AJ90" i="3"/>
  <c r="AN90" i="3" s="1"/>
  <c r="W90" i="3"/>
  <c r="AL90" i="3" s="1"/>
  <c r="CN89" i="3"/>
  <c r="CA89" i="3"/>
  <c r="BN89" i="3"/>
  <c r="BA89" i="3"/>
  <c r="CS89" i="3" s="1"/>
  <c r="AJ89" i="3"/>
  <c r="AN89" i="3" s="1"/>
  <c r="W89" i="3"/>
  <c r="AL89" i="3" s="1"/>
  <c r="CN88" i="3"/>
  <c r="CA88" i="3"/>
  <c r="BN88" i="3"/>
  <c r="BA88" i="3"/>
  <c r="CS88" i="3" s="1"/>
  <c r="AJ88" i="3"/>
  <c r="AN88" i="3" s="1"/>
  <c r="W88" i="3"/>
  <c r="AL88" i="3" s="1"/>
  <c r="CN87" i="3"/>
  <c r="CA87" i="3"/>
  <c r="BN87" i="3"/>
  <c r="BA87" i="3"/>
  <c r="CS87" i="3" s="1"/>
  <c r="AJ87" i="3"/>
  <c r="AN87" i="3" s="1"/>
  <c r="W87" i="3"/>
  <c r="AL87" i="3" s="1"/>
  <c r="CN86" i="3"/>
  <c r="CA86" i="3"/>
  <c r="BN86" i="3"/>
  <c r="BA86" i="3"/>
  <c r="CS86" i="3" s="1"/>
  <c r="AJ86" i="3"/>
  <c r="AN86" i="3" s="1"/>
  <c r="W86" i="3"/>
  <c r="AL86" i="3" s="1"/>
  <c r="CN85" i="3"/>
  <c r="CA85" i="3"/>
  <c r="BN85" i="3"/>
  <c r="BA85" i="3"/>
  <c r="CS85" i="3" s="1"/>
  <c r="AJ85" i="3"/>
  <c r="AN85" i="3" s="1"/>
  <c r="W85" i="3"/>
  <c r="AL85" i="3" s="1"/>
  <c r="CN84" i="3"/>
  <c r="CA84" i="3"/>
  <c r="BN84" i="3"/>
  <c r="BA84" i="3"/>
  <c r="CS84" i="3" s="1"/>
  <c r="AJ84" i="3"/>
  <c r="AN84" i="3" s="1"/>
  <c r="W84" i="3"/>
  <c r="AL84" i="3" s="1"/>
  <c r="CA83" i="3"/>
  <c r="BN83" i="3"/>
  <c r="BA83" i="3"/>
  <c r="CS83" i="3" s="1"/>
  <c r="AJ83" i="3"/>
  <c r="AN83" i="3" s="1"/>
  <c r="W83" i="3"/>
  <c r="AL83" i="3" s="1"/>
  <c r="CN82" i="3"/>
  <c r="CA82" i="3"/>
  <c r="BN82" i="3"/>
  <c r="BA82" i="3"/>
  <c r="CS82" i="3" s="1"/>
  <c r="AJ82" i="3"/>
  <c r="AN82" i="3" s="1"/>
  <c r="W82" i="3"/>
  <c r="AL82" i="3" s="1"/>
  <c r="CN81" i="3"/>
  <c r="CA81" i="3"/>
  <c r="BN81" i="3"/>
  <c r="BA81" i="3"/>
  <c r="CS81" i="3" s="1"/>
  <c r="AJ81" i="3"/>
  <c r="AN81" i="3" s="1"/>
  <c r="W81" i="3"/>
  <c r="AL81" i="3" s="1"/>
  <c r="CN80" i="3"/>
  <c r="CA80" i="3"/>
  <c r="BN80" i="3"/>
  <c r="BA80" i="3"/>
  <c r="CS80" i="3" s="1"/>
  <c r="AJ80" i="3"/>
  <c r="AN80" i="3" s="1"/>
  <c r="W80" i="3"/>
  <c r="AL80" i="3" s="1"/>
  <c r="CN79" i="3"/>
  <c r="CA79" i="3"/>
  <c r="BN79" i="3"/>
  <c r="BA79" i="3"/>
  <c r="CS79" i="3" s="1"/>
  <c r="AJ79" i="3"/>
  <c r="AN79" i="3" s="1"/>
  <c r="W79" i="3"/>
  <c r="AL79" i="3" s="1"/>
  <c r="CN78" i="3"/>
  <c r="CA78" i="3"/>
  <c r="BN78" i="3"/>
  <c r="BA78" i="3"/>
  <c r="CS78" i="3" s="1"/>
  <c r="AJ78" i="3"/>
  <c r="AN78" i="3" s="1"/>
  <c r="W78" i="3"/>
  <c r="AL78" i="3" s="1"/>
  <c r="CN77" i="3"/>
  <c r="CA77" i="3"/>
  <c r="BN77" i="3"/>
  <c r="BA77" i="3"/>
  <c r="CS77" i="3" s="1"/>
  <c r="AJ77" i="3"/>
  <c r="AN77" i="3" s="1"/>
  <c r="W77" i="3"/>
  <c r="AL77" i="3" s="1"/>
  <c r="CN76" i="3"/>
  <c r="CA76" i="3"/>
  <c r="BN76" i="3"/>
  <c r="BA76" i="3"/>
  <c r="CS76" i="3" s="1"/>
  <c r="AJ76" i="3"/>
  <c r="AN76" i="3" s="1"/>
  <c r="W76" i="3"/>
  <c r="AL76" i="3" s="1"/>
  <c r="CN75" i="3"/>
  <c r="CA75" i="3"/>
  <c r="BN75" i="3"/>
  <c r="BA75" i="3"/>
  <c r="CS75" i="3" s="1"/>
  <c r="AJ75" i="3"/>
  <c r="AN75" i="3" s="1"/>
  <c r="W75" i="3"/>
  <c r="AL75" i="3" s="1"/>
  <c r="CN74" i="3"/>
  <c r="CA74" i="3"/>
  <c r="BN74" i="3"/>
  <c r="BA74" i="3"/>
  <c r="CS74" i="3" s="1"/>
  <c r="AJ74" i="3"/>
  <c r="AN74" i="3" s="1"/>
  <c r="W74" i="3"/>
  <c r="AL74" i="3" s="1"/>
  <c r="CN73" i="3"/>
  <c r="CA73" i="3"/>
  <c r="BN73" i="3"/>
  <c r="BA73" i="3"/>
  <c r="CS73" i="3" s="1"/>
  <c r="AJ73" i="3"/>
  <c r="AN73" i="3" s="1"/>
  <c r="W73" i="3"/>
  <c r="AL73" i="3" s="1"/>
  <c r="CN72" i="3"/>
  <c r="CA72" i="3"/>
  <c r="BN72" i="3"/>
  <c r="BA72" i="3"/>
  <c r="CS72" i="3" s="1"/>
  <c r="AJ72" i="3"/>
  <c r="AN72" i="3" s="1"/>
  <c r="W72" i="3"/>
  <c r="AL72" i="3" s="1"/>
  <c r="CN71" i="3"/>
  <c r="CA71" i="3"/>
  <c r="BN71" i="3"/>
  <c r="BA71" i="3"/>
  <c r="CS71" i="3" s="1"/>
  <c r="AJ71" i="3"/>
  <c r="AN71" i="3" s="1"/>
  <c r="W71" i="3"/>
  <c r="AL71" i="3" s="1"/>
  <c r="CN70" i="3"/>
  <c r="CA70" i="3"/>
  <c r="BN70" i="3"/>
  <c r="BA70" i="3"/>
  <c r="CS70" i="3" s="1"/>
  <c r="AJ70" i="3"/>
  <c r="AN70" i="3" s="1"/>
  <c r="W70" i="3"/>
  <c r="AL70" i="3" s="1"/>
  <c r="CN69" i="3"/>
  <c r="CA69" i="3"/>
  <c r="BN69" i="3"/>
  <c r="BA69" i="3"/>
  <c r="CS69" i="3" s="1"/>
  <c r="AJ69" i="3"/>
  <c r="AN69" i="3" s="1"/>
  <c r="W69" i="3"/>
  <c r="AL69" i="3" s="1"/>
  <c r="CN68" i="3"/>
  <c r="CA68" i="3"/>
  <c r="BN68" i="3"/>
  <c r="BA68" i="3"/>
  <c r="AJ68" i="3"/>
  <c r="AN68" i="3" s="1"/>
  <c r="W68" i="3"/>
  <c r="AL68" i="3" s="1"/>
  <c r="CN67" i="3"/>
  <c r="CA67" i="3"/>
  <c r="BN67" i="3"/>
  <c r="BA67" i="3"/>
  <c r="CS67" i="3" s="1"/>
  <c r="AJ67" i="3"/>
  <c r="AN67" i="3" s="1"/>
  <c r="W67" i="3"/>
  <c r="AL67" i="3" s="1"/>
  <c r="CN66" i="3"/>
  <c r="CA66" i="3"/>
  <c r="BN66" i="3"/>
  <c r="BA66" i="3"/>
  <c r="CS66" i="3" s="1"/>
  <c r="AJ66" i="3"/>
  <c r="AN66" i="3" s="1"/>
  <c r="W66" i="3"/>
  <c r="AL66" i="3" s="1"/>
  <c r="CN65" i="3"/>
  <c r="CA65" i="3"/>
  <c r="BN65" i="3"/>
  <c r="BA65" i="3"/>
  <c r="CS65" i="3" s="1"/>
  <c r="W65" i="3"/>
  <c r="AL65" i="3" s="1"/>
  <c r="CN64" i="3"/>
  <c r="CA64" i="3"/>
  <c r="BN64" i="3"/>
  <c r="BA64" i="3"/>
  <c r="AJ64" i="3"/>
  <c r="AN64" i="3" s="1"/>
  <c r="W64" i="3"/>
  <c r="AL64" i="3" s="1"/>
  <c r="CN63" i="3"/>
  <c r="CA63" i="3"/>
  <c r="BN63" i="3"/>
  <c r="BA63" i="3"/>
  <c r="CS63" i="3" s="1"/>
  <c r="AJ63" i="3"/>
  <c r="AN63" i="3" s="1"/>
  <c r="W63" i="3"/>
  <c r="AL63" i="3" s="1"/>
  <c r="CN62" i="3"/>
  <c r="CA62" i="3"/>
  <c r="BN62" i="3"/>
  <c r="BA62" i="3"/>
  <c r="CS62" i="3" s="1"/>
  <c r="AJ62" i="3"/>
  <c r="AN62" i="3" s="1"/>
  <c r="W62" i="3"/>
  <c r="AL62" i="3" s="1"/>
  <c r="CN61" i="3"/>
  <c r="CA61" i="3"/>
  <c r="BN61" i="3"/>
  <c r="BA61" i="3"/>
  <c r="CS61" i="3" s="1"/>
  <c r="AJ61" i="3"/>
  <c r="AN61" i="3" s="1"/>
  <c r="W61" i="3"/>
  <c r="AL61" i="3" s="1"/>
  <c r="CN60" i="3"/>
  <c r="CA60" i="3"/>
  <c r="BN60" i="3"/>
  <c r="BA60" i="3"/>
  <c r="CS60" i="3" s="1"/>
  <c r="AJ60" i="3"/>
  <c r="AN60" i="3" s="1"/>
  <c r="W60" i="3"/>
  <c r="AL60" i="3" s="1"/>
  <c r="CN59" i="3"/>
  <c r="CA59" i="3"/>
  <c r="BN59" i="3"/>
  <c r="BA59" i="3"/>
  <c r="CS59" i="3" s="1"/>
  <c r="AJ59" i="3"/>
  <c r="AN59" i="3" s="1"/>
  <c r="W59" i="3"/>
  <c r="AL59" i="3" s="1"/>
  <c r="CA58" i="3"/>
  <c r="BN58" i="3"/>
  <c r="BA58" i="3"/>
  <c r="CS58" i="3" s="1"/>
  <c r="AJ58" i="3"/>
  <c r="AN58" i="3" s="1"/>
  <c r="W58" i="3"/>
  <c r="AL58" i="3" s="1"/>
  <c r="CN57" i="3"/>
  <c r="CA57" i="3"/>
  <c r="BN57" i="3"/>
  <c r="BA57" i="3"/>
  <c r="CS57" i="3" s="1"/>
  <c r="AJ57" i="3"/>
  <c r="AN57" i="3" s="1"/>
  <c r="W57" i="3"/>
  <c r="AL57" i="3" s="1"/>
  <c r="CN56" i="3"/>
  <c r="CA56" i="3"/>
  <c r="BN56" i="3"/>
  <c r="BA56" i="3"/>
  <c r="CS56" i="3" s="1"/>
  <c r="AJ56" i="3"/>
  <c r="AN56" i="3" s="1"/>
  <c r="W56" i="3"/>
  <c r="AL56" i="3" s="1"/>
  <c r="CN55" i="3"/>
  <c r="CA55" i="3"/>
  <c r="BN55" i="3"/>
  <c r="BA55" i="3"/>
  <c r="CS55" i="3" s="1"/>
  <c r="AJ55" i="3"/>
  <c r="AN55" i="3" s="1"/>
  <c r="W55" i="3"/>
  <c r="AL55" i="3" s="1"/>
  <c r="CN54" i="3"/>
  <c r="CA54" i="3"/>
  <c r="BN54" i="3"/>
  <c r="BA54" i="3"/>
  <c r="CS54" i="3" s="1"/>
  <c r="AJ54" i="3"/>
  <c r="AN54" i="3" s="1"/>
  <c r="W54" i="3"/>
  <c r="AL54" i="3" s="1"/>
  <c r="CN53" i="3"/>
  <c r="CA53" i="3"/>
  <c r="BN53" i="3"/>
  <c r="BA53" i="3"/>
  <c r="CS53" i="3" s="1"/>
  <c r="AJ53" i="3"/>
  <c r="AN53" i="3" s="1"/>
  <c r="W53" i="3"/>
  <c r="AL53" i="3" s="1"/>
  <c r="CN52" i="3"/>
  <c r="CA52" i="3"/>
  <c r="BN52" i="3"/>
  <c r="BA52" i="3"/>
  <c r="CS52" i="3" s="1"/>
  <c r="AJ52" i="3"/>
  <c r="AN52" i="3" s="1"/>
  <c r="W52" i="3"/>
  <c r="AL52" i="3" s="1"/>
  <c r="CN51" i="3"/>
  <c r="CA51" i="3"/>
  <c r="BN51" i="3"/>
  <c r="BA51" i="3"/>
  <c r="CS51" i="3" s="1"/>
  <c r="AJ51" i="3"/>
  <c r="AN51" i="3" s="1"/>
  <c r="W51" i="3"/>
  <c r="AL51" i="3" s="1"/>
  <c r="CN50" i="3"/>
  <c r="CA50" i="3"/>
  <c r="BN50" i="3"/>
  <c r="BA50" i="3"/>
  <c r="CS50" i="3" s="1"/>
  <c r="AJ50" i="3"/>
  <c r="AN50" i="3" s="1"/>
  <c r="W50" i="3"/>
  <c r="AL50" i="3" s="1"/>
  <c r="CN49" i="3"/>
  <c r="CA49" i="3"/>
  <c r="BN49" i="3"/>
  <c r="BA49" i="3"/>
  <c r="CS49" i="3" s="1"/>
  <c r="AJ49" i="3"/>
  <c r="AN49" i="3" s="1"/>
  <c r="W49" i="3"/>
  <c r="AL49" i="3" s="1"/>
  <c r="CN48" i="3"/>
  <c r="CA48" i="3"/>
  <c r="BN48" i="3"/>
  <c r="BA48" i="3"/>
  <c r="CS48" i="3" s="1"/>
  <c r="AJ48" i="3"/>
  <c r="AN48" i="3" s="1"/>
  <c r="W48" i="3"/>
  <c r="AL48" i="3" s="1"/>
  <c r="CN47" i="3"/>
  <c r="CA47" i="3"/>
  <c r="BN47" i="3"/>
  <c r="BA47" i="3"/>
  <c r="CS47" i="3" s="1"/>
  <c r="AJ47" i="3"/>
  <c r="AN47" i="3" s="1"/>
  <c r="W47" i="3"/>
  <c r="AL47" i="3" s="1"/>
  <c r="CN46" i="3"/>
  <c r="CA46" i="3"/>
  <c r="BN46" i="3"/>
  <c r="BA46" i="3"/>
  <c r="CS46" i="3" s="1"/>
  <c r="AJ46" i="3"/>
  <c r="AN46" i="3" s="1"/>
  <c r="W46" i="3"/>
  <c r="AL46" i="3" s="1"/>
  <c r="CN45" i="3"/>
  <c r="CA45" i="3"/>
  <c r="BN45" i="3"/>
  <c r="BA45" i="3"/>
  <c r="AJ45" i="3"/>
  <c r="AN45" i="3" s="1"/>
  <c r="W45" i="3"/>
  <c r="AL45" i="3" s="1"/>
  <c r="CN44" i="3"/>
  <c r="CA44" i="3"/>
  <c r="BN44" i="3"/>
  <c r="BA44" i="3"/>
  <c r="CS44" i="3" s="1"/>
  <c r="AJ44" i="3"/>
  <c r="AN44" i="3" s="1"/>
  <c r="W44" i="3"/>
  <c r="AL44" i="3" s="1"/>
  <c r="CN43" i="3"/>
  <c r="CA43" i="3"/>
  <c r="BN43" i="3"/>
  <c r="BA43" i="3"/>
  <c r="CS43" i="3" s="1"/>
  <c r="AJ43" i="3"/>
  <c r="AN43" i="3" s="1"/>
  <c r="W43" i="3"/>
  <c r="AL43" i="3" s="1"/>
  <c r="CN42" i="3"/>
  <c r="CA42" i="3"/>
  <c r="BN42" i="3"/>
  <c r="BA42" i="3"/>
  <c r="CS42" i="3" s="1"/>
  <c r="AJ42" i="3"/>
  <c r="AN42" i="3" s="1"/>
  <c r="W42" i="3"/>
  <c r="AL42" i="3" s="1"/>
  <c r="CN41" i="3"/>
  <c r="CA41" i="3"/>
  <c r="BN41" i="3"/>
  <c r="BA41" i="3"/>
  <c r="CS41" i="3" s="1"/>
  <c r="AJ41" i="3"/>
  <c r="AN41" i="3" s="1"/>
  <c r="W41" i="3"/>
  <c r="AL41" i="3" s="1"/>
  <c r="CN40" i="3"/>
  <c r="CA40" i="3"/>
  <c r="BN40" i="3"/>
  <c r="BA40" i="3"/>
  <c r="CS40" i="3" s="1"/>
  <c r="AJ40" i="3"/>
  <c r="AN40" i="3" s="1"/>
  <c r="W40" i="3"/>
  <c r="AL40" i="3" s="1"/>
  <c r="CN39" i="3"/>
  <c r="CA39" i="3"/>
  <c r="BN39" i="3"/>
  <c r="BA39" i="3"/>
  <c r="CS39" i="3" s="1"/>
  <c r="AJ39" i="3"/>
  <c r="AN39" i="3" s="1"/>
  <c r="W39" i="3"/>
  <c r="AL39" i="3" s="1"/>
  <c r="CN38" i="3"/>
  <c r="CA38" i="3"/>
  <c r="BN38" i="3"/>
  <c r="BA38" i="3"/>
  <c r="CS38" i="3" s="1"/>
  <c r="AJ38" i="3"/>
  <c r="AN38" i="3" s="1"/>
  <c r="W38" i="3"/>
  <c r="AL38" i="3" s="1"/>
  <c r="CN37" i="3"/>
  <c r="CA37" i="3"/>
  <c r="BN37" i="3"/>
  <c r="BA37" i="3"/>
  <c r="CS37" i="3" s="1"/>
  <c r="AJ37" i="3"/>
  <c r="AN37" i="3" s="1"/>
  <c r="CN36" i="3"/>
  <c r="CA36" i="3"/>
  <c r="BN36" i="3"/>
  <c r="BA36" i="3"/>
  <c r="CS36" i="3" s="1"/>
  <c r="AJ36" i="3"/>
  <c r="AN36" i="3" s="1"/>
  <c r="W36" i="3"/>
  <c r="AL36" i="3" s="1"/>
  <c r="CN35" i="3"/>
  <c r="CA35" i="3"/>
  <c r="BN35" i="3"/>
  <c r="BA35" i="3"/>
  <c r="CS35" i="3" s="1"/>
  <c r="AJ35" i="3"/>
  <c r="AN35" i="3" s="1"/>
  <c r="W35" i="3"/>
  <c r="AL35" i="3" s="1"/>
  <c r="CN34" i="3"/>
  <c r="CA34" i="3"/>
  <c r="BN34" i="3"/>
  <c r="BA34" i="3"/>
  <c r="CS34" i="3" s="1"/>
  <c r="AJ34" i="3"/>
  <c r="AN34" i="3" s="1"/>
  <c r="W34" i="3"/>
  <c r="AL34" i="3" s="1"/>
  <c r="CN33" i="3"/>
  <c r="CA33" i="3"/>
  <c r="BN33" i="3"/>
  <c r="BA33" i="3"/>
  <c r="CS33" i="3" s="1"/>
  <c r="AJ33" i="3"/>
  <c r="AN33" i="3" s="1"/>
  <c r="W33" i="3"/>
  <c r="AL33" i="3" s="1"/>
  <c r="CN32" i="3"/>
  <c r="CA32" i="3"/>
  <c r="BN32" i="3"/>
  <c r="BA32" i="3"/>
  <c r="CS32" i="3" s="1"/>
  <c r="AJ32" i="3"/>
  <c r="AN32" i="3" s="1"/>
  <c r="W32" i="3"/>
  <c r="AL32" i="3" s="1"/>
  <c r="CN31" i="3"/>
  <c r="CA31" i="3"/>
  <c r="BN31" i="3"/>
  <c r="BA31" i="3"/>
  <c r="CS31" i="3" s="1"/>
  <c r="AJ31" i="3"/>
  <c r="AN31" i="3" s="1"/>
  <c r="W31" i="3"/>
  <c r="AL31" i="3" s="1"/>
  <c r="CN30" i="3"/>
  <c r="CA30" i="3"/>
  <c r="BN30" i="3"/>
  <c r="BA30" i="3"/>
  <c r="CS30" i="3" s="1"/>
  <c r="AJ30" i="3"/>
  <c r="AN30" i="3" s="1"/>
  <c r="W30" i="3"/>
  <c r="AL30" i="3" s="1"/>
  <c r="CN29" i="3"/>
  <c r="BN29" i="3"/>
  <c r="BA29" i="3"/>
  <c r="AJ29" i="3"/>
  <c r="AN29" i="3" s="1"/>
  <c r="W29" i="3"/>
  <c r="CN28" i="3"/>
  <c r="CA28" i="3"/>
  <c r="BN28" i="3"/>
  <c r="BA28" i="3"/>
  <c r="CS28" i="3" s="1"/>
  <c r="AJ28" i="3"/>
  <c r="AN28" i="3" s="1"/>
  <c r="W28" i="3"/>
  <c r="AL28" i="3" s="1"/>
  <c r="CN27" i="3"/>
  <c r="CA27" i="3"/>
  <c r="BN27" i="3"/>
  <c r="BA27" i="3"/>
  <c r="CS27" i="3" s="1"/>
  <c r="AJ27" i="3"/>
  <c r="AN27" i="3" s="1"/>
  <c r="W27" i="3"/>
  <c r="AL27" i="3" s="1"/>
  <c r="CN26" i="3"/>
  <c r="CA26" i="3"/>
  <c r="BN26" i="3"/>
  <c r="BA26" i="3"/>
  <c r="CS26" i="3" s="1"/>
  <c r="AJ26" i="3"/>
  <c r="AN26" i="3" s="1"/>
  <c r="W26" i="3"/>
  <c r="AL26" i="3" s="1"/>
  <c r="CA25" i="3"/>
  <c r="BN25" i="3"/>
  <c r="BA25" i="3"/>
  <c r="CS25" i="3" s="1"/>
  <c r="AJ25" i="3"/>
  <c r="AN25" i="3" s="1"/>
  <c r="W25" i="3"/>
  <c r="AL25" i="3" s="1"/>
  <c r="CN24" i="3"/>
  <c r="CA24" i="3"/>
  <c r="BN24" i="3"/>
  <c r="BA24" i="3"/>
  <c r="CS24" i="3" s="1"/>
  <c r="AJ24" i="3"/>
  <c r="AN24" i="3" s="1"/>
  <c r="W24" i="3"/>
  <c r="AL24" i="3" s="1"/>
  <c r="CN23" i="3"/>
  <c r="CA23" i="3"/>
  <c r="BN23" i="3"/>
  <c r="BA23" i="3"/>
  <c r="CS23" i="3" s="1"/>
  <c r="AJ23" i="3"/>
  <c r="AN23" i="3" s="1"/>
  <c r="W23" i="3"/>
  <c r="AL23" i="3" s="1"/>
  <c r="CA22" i="3"/>
  <c r="BN22" i="3"/>
  <c r="BA22" i="3"/>
  <c r="CS22" i="3" s="1"/>
  <c r="AJ22" i="3"/>
  <c r="AN22" i="3" s="1"/>
  <c r="W22" i="3"/>
  <c r="AL22" i="3" s="1"/>
  <c r="CN21" i="3"/>
  <c r="CA21" i="3"/>
  <c r="BN21" i="3"/>
  <c r="BA21" i="3"/>
  <c r="CS21" i="3" s="1"/>
  <c r="AJ21" i="3"/>
  <c r="AN21" i="3" s="1"/>
  <c r="W21" i="3"/>
  <c r="AL21" i="3" s="1"/>
  <c r="CN20" i="3"/>
  <c r="CA20" i="3"/>
  <c r="BN20" i="3"/>
  <c r="BA20" i="3"/>
  <c r="CS20" i="3" s="1"/>
  <c r="AJ20" i="3"/>
  <c r="AN20" i="3" s="1"/>
  <c r="W20" i="3"/>
  <c r="AL20" i="3" s="1"/>
  <c r="CN19" i="3"/>
  <c r="CA19" i="3"/>
  <c r="BN19" i="3"/>
  <c r="BA19" i="3"/>
  <c r="CS19" i="3" s="1"/>
  <c r="AJ19" i="3"/>
  <c r="AN19" i="3" s="1"/>
  <c r="W19" i="3"/>
  <c r="AL19" i="3" s="1"/>
  <c r="CN18" i="3"/>
  <c r="CA18" i="3"/>
  <c r="BN18" i="3"/>
  <c r="BA18" i="3"/>
  <c r="CS18" i="3" s="1"/>
  <c r="AJ18" i="3"/>
  <c r="AN18" i="3" s="1"/>
  <c r="W18" i="3"/>
  <c r="AL18" i="3" s="1"/>
  <c r="CN17" i="3"/>
  <c r="CA17" i="3"/>
  <c r="BN17" i="3"/>
  <c r="BA17" i="3"/>
  <c r="CS17" i="3" s="1"/>
  <c r="AJ17" i="3"/>
  <c r="AN17" i="3" s="1"/>
  <c r="W17" i="3"/>
  <c r="AL17" i="3" s="1"/>
  <c r="CN16" i="3"/>
  <c r="CA16" i="3"/>
  <c r="BN16" i="3"/>
  <c r="BA16" i="3"/>
  <c r="CS16" i="3" s="1"/>
  <c r="AJ16" i="3"/>
  <c r="AN16" i="3" s="1"/>
  <c r="W16" i="3"/>
  <c r="AL16" i="3" s="1"/>
  <c r="CN15" i="3"/>
  <c r="BN15" i="3"/>
  <c r="BA15" i="3"/>
  <c r="CS15" i="3" s="1"/>
  <c r="AJ15" i="3"/>
  <c r="AN15" i="3" s="1"/>
  <c r="W15" i="3"/>
  <c r="CN14" i="3"/>
  <c r="CA14" i="3"/>
  <c r="BN14" i="3"/>
  <c r="BA14" i="3"/>
  <c r="CS14" i="3" s="1"/>
  <c r="AJ14" i="3"/>
  <c r="AN14" i="3" s="1"/>
  <c r="W14" i="3"/>
  <c r="AL14" i="3" s="1"/>
  <c r="CN13" i="3"/>
  <c r="CA13" i="3"/>
  <c r="BN13" i="3"/>
  <c r="BA13" i="3"/>
  <c r="CS13" i="3" s="1"/>
  <c r="AJ13" i="3"/>
  <c r="AN13" i="3" s="1"/>
  <c r="W13" i="3"/>
  <c r="AL13" i="3" s="1"/>
  <c r="CN12" i="3"/>
  <c r="BN12" i="3"/>
  <c r="BA12" i="3"/>
  <c r="CS12" i="3" s="1"/>
  <c r="AJ12" i="3"/>
  <c r="AN12" i="3" s="1"/>
  <c r="W12" i="3"/>
  <c r="AL12" i="3" s="1"/>
  <c r="CN11" i="3"/>
  <c r="CA11" i="3"/>
  <c r="BN11" i="3"/>
  <c r="BA11" i="3"/>
  <c r="CS11" i="3" s="1"/>
  <c r="W11" i="3"/>
  <c r="AL11" i="3" s="1"/>
  <c r="CN10" i="3"/>
  <c r="CA10" i="3"/>
  <c r="BN10" i="3"/>
  <c r="BA10" i="3"/>
  <c r="CS10" i="3" s="1"/>
  <c r="AJ10" i="3"/>
  <c r="AN10" i="3" s="1"/>
  <c r="W10" i="3"/>
  <c r="AL10" i="3" s="1"/>
  <c r="CN9" i="3"/>
  <c r="CA9" i="3"/>
  <c r="BN9" i="3"/>
  <c r="BA9" i="3"/>
  <c r="CS9" i="3" s="1"/>
  <c r="AJ9" i="3"/>
  <c r="AN9" i="3" s="1"/>
  <c r="W9" i="3"/>
  <c r="AL9" i="3" s="1"/>
  <c r="CP8" i="3"/>
  <c r="CN8" i="3"/>
  <c r="CA8" i="3"/>
  <c r="CO8" i="3" s="1"/>
  <c r="BN8" i="3"/>
  <c r="CS8" i="3"/>
  <c r="AM8" i="3"/>
  <c r="CQ33" i="3" l="1"/>
  <c r="CQ67" i="3"/>
  <c r="AL15" i="3"/>
  <c r="CO15" i="3" s="1"/>
  <c r="AL29" i="3"/>
  <c r="CO29" i="3" s="1"/>
  <c r="CS64" i="3"/>
  <c r="CO64" i="3"/>
  <c r="CO22" i="3"/>
  <c r="CQ36" i="3"/>
  <c r="CQ52" i="3"/>
  <c r="CQ59" i="3"/>
  <c r="CO66" i="3"/>
  <c r="CQ75" i="3"/>
  <c r="CO82" i="3"/>
  <c r="CO89" i="3"/>
  <c r="CQ98" i="3"/>
  <c r="CQ22" i="3"/>
  <c r="CO73" i="3"/>
  <c r="CQ10" i="3"/>
  <c r="CO96" i="3"/>
  <c r="CQ43" i="3"/>
  <c r="CQ29" i="3"/>
  <c r="CQ66" i="3"/>
  <c r="CO50" i="3"/>
  <c r="CQ82" i="3"/>
  <c r="CQ89" i="3"/>
  <c r="CQ45" i="3"/>
  <c r="CO52" i="3"/>
  <c r="CO59" i="3"/>
  <c r="CQ68" i="3"/>
  <c r="CO75" i="3"/>
  <c r="CQ91" i="3"/>
  <c r="CQ24" i="3"/>
  <c r="CQ38" i="3"/>
  <c r="CO45" i="3"/>
  <c r="CQ54" i="3"/>
  <c r="CQ61" i="3"/>
  <c r="CO68" i="3"/>
  <c r="CQ77" i="3"/>
  <c r="CQ84" i="3"/>
  <c r="CQ100" i="3"/>
  <c r="CQ31" i="3"/>
  <c r="CO38" i="3"/>
  <c r="CO61" i="3"/>
  <c r="CQ70" i="3"/>
  <c r="CO77" i="3"/>
  <c r="CQ93" i="3"/>
  <c r="CO100" i="3"/>
  <c r="CO47" i="3"/>
  <c r="CQ56" i="3"/>
  <c r="CQ63" i="3"/>
  <c r="CO70" i="3"/>
  <c r="CQ79" i="3"/>
  <c r="CQ86" i="3"/>
  <c r="CQ102" i="3"/>
  <c r="CQ26" i="3"/>
  <c r="CQ49" i="3"/>
  <c r="CQ72" i="3"/>
  <c r="CO79" i="3"/>
  <c r="CQ95" i="3"/>
  <c r="CQ9" i="3"/>
  <c r="CQ21" i="3"/>
  <c r="CO26" i="3"/>
  <c r="CO33" i="3"/>
  <c r="CQ42" i="3"/>
  <c r="CO49" i="3"/>
  <c r="CQ58" i="3"/>
  <c r="CQ65" i="3"/>
  <c r="CQ81" i="3"/>
  <c r="CQ88" i="3"/>
  <c r="CO95" i="3"/>
  <c r="CQ14" i="3"/>
  <c r="CO21" i="3"/>
  <c r="CQ28" i="3"/>
  <c r="CQ35" i="3"/>
  <c r="CO42" i="3"/>
  <c r="CO65" i="3"/>
  <c r="CQ74" i="3"/>
  <c r="CO88" i="3"/>
  <c r="CQ97" i="3"/>
  <c r="CQ40" i="3"/>
  <c r="CO28" i="3"/>
  <c r="CO35" i="3"/>
  <c r="CQ44" i="3"/>
  <c r="CO51" i="3"/>
  <c r="CO74" i="3"/>
  <c r="CQ83" i="3"/>
  <c r="CQ90" i="3"/>
  <c r="CO97" i="3"/>
  <c r="CQ16" i="3"/>
  <c r="CQ37" i="3"/>
  <c r="CQ53" i="3"/>
  <c r="CQ60" i="3"/>
  <c r="CQ76" i="3"/>
  <c r="CQ12" i="3"/>
  <c r="CO11" i="3"/>
  <c r="CQ30" i="3"/>
  <c r="CO37" i="3"/>
  <c r="CQ46" i="3"/>
  <c r="CO53" i="3"/>
  <c r="CO60" i="3"/>
  <c r="CQ69" i="3"/>
  <c r="CO99" i="3"/>
  <c r="CQ17" i="3"/>
  <c r="CQ23" i="3"/>
  <c r="CQ18" i="3"/>
  <c r="CQ25" i="3"/>
  <c r="CO46" i="3"/>
  <c r="CQ55" i="3"/>
  <c r="CQ62" i="3"/>
  <c r="CO69" i="3"/>
  <c r="CQ78" i="3"/>
  <c r="CQ85" i="3"/>
  <c r="CO92" i="3"/>
  <c r="CQ101" i="3"/>
  <c r="CQ13" i="3"/>
  <c r="CQ32" i="3"/>
  <c r="CO39" i="3"/>
  <c r="CQ48" i="3"/>
  <c r="CO55" i="3"/>
  <c r="CQ71" i="3"/>
  <c r="CO78" i="3"/>
  <c r="CO85" i="3"/>
  <c r="CQ94" i="3"/>
  <c r="CO101" i="3"/>
  <c r="CO12" i="3"/>
  <c r="CO19" i="3"/>
  <c r="CO25" i="3"/>
  <c r="CO13" i="3"/>
  <c r="CQ20" i="3"/>
  <c r="CO32" i="3"/>
  <c r="CQ57" i="3"/>
  <c r="CQ64" i="3"/>
  <c r="CQ80" i="3"/>
  <c r="CQ87" i="3"/>
  <c r="CQ27" i="3"/>
  <c r="CQ34" i="3"/>
  <c r="CO41" i="3"/>
  <c r="CQ50" i="3"/>
  <c r="CO57" i="3"/>
  <c r="CQ73" i="3"/>
  <c r="CQ96" i="3"/>
  <c r="AK10" i="3"/>
  <c r="AK14" i="3"/>
  <c r="AK18" i="3"/>
  <c r="AK83" i="3"/>
  <c r="AK43" i="3"/>
  <c r="CO83" i="3"/>
  <c r="AK91" i="3"/>
  <c r="AK11" i="3"/>
  <c r="AK15" i="3"/>
  <c r="AK31" i="3"/>
  <c r="AK92" i="3"/>
  <c r="AK16" i="3"/>
  <c r="AK102" i="3"/>
  <c r="AK12" i="3"/>
  <c r="AK24" i="3"/>
  <c r="AK72" i="3"/>
  <c r="AK53" i="3"/>
  <c r="AK66" i="3"/>
  <c r="AK57" i="3"/>
  <c r="AK77" i="3"/>
  <c r="AK32" i="3"/>
  <c r="CO18" i="3"/>
  <c r="CO31" i="3"/>
  <c r="CO43" i="3"/>
  <c r="AK59" i="3"/>
  <c r="CO72" i="3"/>
  <c r="AK78" i="3"/>
  <c r="AK89" i="3"/>
  <c r="CQ92" i="3"/>
  <c r="AK55" i="3"/>
  <c r="CQ15" i="3"/>
  <c r="AK19" i="3"/>
  <c r="AK88" i="3"/>
  <c r="AK21" i="3"/>
  <c r="AK25" i="3"/>
  <c r="AK33" i="3"/>
  <c r="AK35" i="3"/>
  <c r="AK37" i="3"/>
  <c r="AK39" i="3"/>
  <c r="AK60" i="3"/>
  <c r="AK61" i="3"/>
  <c r="AK64" i="3"/>
  <c r="AK79" i="3"/>
  <c r="AK82" i="3"/>
  <c r="AK97" i="3"/>
  <c r="AK75" i="3"/>
  <c r="CQ8" i="3"/>
  <c r="AK47" i="3"/>
  <c r="CQ11" i="3"/>
  <c r="CO16" i="3"/>
  <c r="AK70" i="3"/>
  <c r="AK85" i="3"/>
  <c r="AK99" i="3"/>
  <c r="CQ99" i="3"/>
  <c r="AK23" i="3"/>
  <c r="CO23" i="3"/>
  <c r="AK44" i="3"/>
  <c r="CO44" i="3"/>
  <c r="AK81" i="3"/>
  <c r="CO81" i="3"/>
  <c r="AK48" i="3"/>
  <c r="CO48" i="3"/>
  <c r="AK63" i="3"/>
  <c r="CO63" i="3"/>
  <c r="AK17" i="3"/>
  <c r="CO17" i="3"/>
  <c r="CO20" i="3"/>
  <c r="AK20" i="3"/>
  <c r="CO14" i="3"/>
  <c r="CS29" i="3"/>
  <c r="AK36" i="3"/>
  <c r="CO36" i="3"/>
  <c r="CQ39" i="3"/>
  <c r="AK9" i="3"/>
  <c r="CO9" i="3"/>
  <c r="CQ41" i="3"/>
  <c r="AK41" i="3"/>
  <c r="CO56" i="3"/>
  <c r="AK56" i="3"/>
  <c r="AK87" i="3"/>
  <c r="CO87" i="3"/>
  <c r="AK94" i="3"/>
  <c r="CO94" i="3"/>
  <c r="AK98" i="3"/>
  <c r="CO98" i="3"/>
  <c r="CO27" i="3"/>
  <c r="AK27" i="3"/>
  <c r="AK52" i="3"/>
  <c r="CO62" i="3"/>
  <c r="AK62" i="3"/>
  <c r="CO80" i="3"/>
  <c r="AK80" i="3"/>
  <c r="CS95" i="3"/>
  <c r="CO58" i="3"/>
  <c r="AK58" i="3"/>
  <c r="CO10" i="3"/>
  <c r="CQ19" i="3"/>
  <c r="CO24" i="3"/>
  <c r="AK28" i="3"/>
  <c r="AK34" i="3"/>
  <c r="CO34" i="3"/>
  <c r="CS45" i="3"/>
  <c r="CQ47" i="3"/>
  <c r="AK49" i="3"/>
  <c r="CO91" i="3"/>
  <c r="AK67" i="3"/>
  <c r="CO67" i="3"/>
  <c r="AK71" i="3"/>
  <c r="CO71" i="3"/>
  <c r="AK13" i="3"/>
  <c r="CS68" i="3"/>
  <c r="CS99" i="3"/>
  <c r="AK30" i="3"/>
  <c r="CO30" i="3"/>
  <c r="CO40" i="3"/>
  <c r="AK40" i="3"/>
  <c r="CQ51" i="3"/>
  <c r="AK51" i="3"/>
  <c r="CO76" i="3"/>
  <c r="AK76" i="3"/>
  <c r="CO86" i="3"/>
  <c r="AK86" i="3"/>
  <c r="CO54" i="3"/>
  <c r="AK54" i="3"/>
  <c r="AK74" i="3"/>
  <c r="AK22" i="3"/>
  <c r="AK29" i="3"/>
  <c r="AK45" i="3"/>
  <c r="AK50" i="3"/>
  <c r="AK68" i="3"/>
  <c r="AK73" i="3"/>
  <c r="AK95" i="3"/>
  <c r="AK100" i="3"/>
  <c r="CO102" i="3"/>
  <c r="AK26" i="3"/>
  <c r="AK46" i="3"/>
  <c r="AK69" i="3"/>
  <c r="AK96" i="3"/>
  <c r="AK101" i="3"/>
  <c r="AK38" i="3"/>
  <c r="AK42" i="3"/>
  <c r="AK65" i="3"/>
  <c r="CO84" i="3"/>
  <c r="AK84" i="3"/>
  <c r="CO90" i="3"/>
  <c r="AK90" i="3"/>
  <c r="CO93" i="3"/>
  <c r="AK93" i="3"/>
  <c r="CR43" i="3" l="1"/>
  <c r="CR21" i="3"/>
  <c r="CR33" i="3"/>
  <c r="CR13" i="3"/>
  <c r="CR64" i="3"/>
  <c r="CR12" i="3"/>
  <c r="CR40" i="3"/>
  <c r="CR55" i="3"/>
  <c r="CR93" i="3"/>
  <c r="CR32" i="3"/>
  <c r="CR52" i="3"/>
  <c r="CR53" i="3"/>
  <c r="CR48" i="3"/>
  <c r="CR81" i="3"/>
  <c r="CR11" i="3"/>
  <c r="CR97" i="3"/>
  <c r="CR35" i="3"/>
  <c r="CR73" i="3"/>
  <c r="CR79" i="3"/>
  <c r="CR102" i="3"/>
  <c r="CR87" i="3"/>
  <c r="CR100" i="3"/>
  <c r="CR83" i="3"/>
  <c r="CR77" i="3"/>
  <c r="CR50" i="3"/>
  <c r="CR30" i="3"/>
  <c r="CR68" i="3"/>
  <c r="CR71" i="3"/>
  <c r="CR19" i="3"/>
  <c r="CR96" i="3"/>
  <c r="CR61" i="3"/>
  <c r="CR38" i="3"/>
  <c r="CR15" i="3"/>
  <c r="CR76" i="3"/>
  <c r="CR34" i="3"/>
  <c r="CR70" i="3"/>
  <c r="CR39" i="3"/>
  <c r="CR49" i="3"/>
  <c r="CR47" i="3"/>
  <c r="CR25" i="3"/>
  <c r="CR66" i="3"/>
  <c r="CR27" i="3"/>
  <c r="CR75" i="3"/>
  <c r="CR22" i="3"/>
  <c r="CR89" i="3"/>
  <c r="CR20" i="3"/>
  <c r="CR37" i="3"/>
  <c r="CR57" i="3"/>
  <c r="CR18" i="3"/>
  <c r="CR91" i="3"/>
  <c r="CR58" i="3"/>
  <c r="CR24" i="3"/>
  <c r="CR28" i="3"/>
  <c r="CR63" i="3"/>
  <c r="CR101" i="3"/>
  <c r="CR36" i="3"/>
  <c r="CR82" i="3"/>
  <c r="CR90" i="3"/>
  <c r="CR88" i="3"/>
  <c r="CR98" i="3"/>
  <c r="CR14" i="3"/>
  <c r="CR29" i="3"/>
  <c r="CR26" i="3"/>
  <c r="CR54" i="3"/>
  <c r="CR72" i="3"/>
  <c r="CR74" i="3"/>
  <c r="CR45" i="3"/>
  <c r="CR62" i="3"/>
  <c r="CR56" i="3"/>
  <c r="CR59" i="3"/>
  <c r="CR8" i="3"/>
  <c r="CR92" i="3"/>
  <c r="CR41" i="3"/>
  <c r="CR80" i="3"/>
  <c r="CR85" i="3"/>
  <c r="CR84" i="3"/>
  <c r="CR65" i="3"/>
  <c r="CR23" i="3"/>
  <c r="CR9" i="3"/>
  <c r="CR95" i="3"/>
  <c r="CR46" i="3"/>
  <c r="CR31" i="3"/>
  <c r="CR69" i="3"/>
  <c r="CR51" i="3"/>
  <c r="CR94" i="3"/>
  <c r="CR16" i="3"/>
  <c r="CR44" i="3"/>
  <c r="CR60" i="3"/>
  <c r="CR78" i="3"/>
  <c r="CR42" i="3"/>
  <c r="CR10" i="3"/>
  <c r="CR67" i="3"/>
  <c r="CR86" i="3"/>
  <c r="CR99" i="3"/>
  <c r="CR17" i="3"/>
  <c r="DH37" i="3" l="1"/>
  <c r="DH36" i="3"/>
  <c r="DH18" i="3"/>
  <c r="DH23" i="3"/>
  <c r="DH44" i="3"/>
  <c r="DH14" i="3"/>
  <c r="DH52" i="3"/>
  <c r="DH34" i="3"/>
  <c r="DH28" i="3"/>
  <c r="DH9" i="3"/>
  <c r="DH19" i="3"/>
  <c r="DH25" i="3"/>
  <c r="DH40" i="3"/>
  <c r="DH20" i="3"/>
  <c r="DH12" i="3"/>
  <c r="DH13" i="3"/>
  <c r="DH10" i="3"/>
  <c r="DH55" i="3"/>
  <c r="DH57" i="3"/>
  <c r="DH16" i="3"/>
  <c r="DH59" i="3"/>
  <c r="DH48" i="3"/>
  <c r="DH38" i="3"/>
  <c r="DH11" i="3"/>
  <c r="DH29" i="3"/>
  <c r="DH62" i="3"/>
  <c r="DH32" i="3"/>
  <c r="DH33" i="3"/>
  <c r="DH15" i="3"/>
  <c r="DH41" i="3"/>
  <c r="DH60" i="3"/>
  <c r="DH30" i="3"/>
  <c r="DH26" i="3"/>
  <c r="DH45" i="3"/>
  <c r="DH49" i="3"/>
  <c r="DH47" i="3"/>
  <c r="DH31" i="3"/>
  <c r="DH54" i="3"/>
  <c r="DH24" i="3"/>
  <c r="DH21" i="3"/>
  <c r="DH35" i="3"/>
  <c r="DH27" i="3"/>
  <c r="DH58" i="3"/>
  <c r="DH53" i="3"/>
  <c r="DH61" i="3"/>
  <c r="DH63" i="3"/>
  <c r="DH17" i="3"/>
  <c r="DH43" i="3"/>
  <c r="DH42" i="3"/>
  <c r="DH56" i="3"/>
  <c r="DH50" i="3"/>
  <c r="DH39" i="3"/>
  <c r="DH46" i="3"/>
  <c r="DH22" i="3"/>
  <c r="DF37" i="3" l="1"/>
  <c r="DF102" i="3"/>
  <c r="DF69" i="3"/>
  <c r="DF35" i="3"/>
  <c r="DF70" i="3"/>
  <c r="DF76" i="3"/>
  <c r="DF71" i="3"/>
  <c r="DF26" i="3"/>
  <c r="DF14" i="3"/>
  <c r="DF33" i="3"/>
  <c r="DF73" i="3"/>
  <c r="DF92" i="3"/>
  <c r="DF16" i="3"/>
  <c r="DF25" i="3"/>
  <c r="DF15" i="3"/>
  <c r="DF21" i="3"/>
  <c r="DF29" i="3"/>
  <c r="DF84" i="3"/>
  <c r="DF52" i="3"/>
  <c r="DF17" i="3"/>
  <c r="DF32" i="3"/>
  <c r="DF79" i="3"/>
  <c r="DF100" i="3"/>
  <c r="DF87" i="3"/>
  <c r="DF19" i="3"/>
  <c r="DF48" i="3"/>
  <c r="DF51" i="3"/>
  <c r="DF95" i="3"/>
  <c r="DF38" i="3"/>
  <c r="DF11" i="3"/>
  <c r="DF8" i="3"/>
  <c r="DF63" i="3"/>
  <c r="DF94" i="3"/>
  <c r="DF44" i="3"/>
  <c r="DF61" i="3"/>
  <c r="DF56" i="3"/>
  <c r="DF88" i="3"/>
  <c r="DF81" i="3"/>
  <c r="DF85" i="3"/>
  <c r="DF42" i="3"/>
  <c r="DF24" i="3"/>
  <c r="DF97" i="3"/>
  <c r="DF41" i="3"/>
  <c r="DF22" i="3" l="1"/>
  <c r="DF74" i="3"/>
  <c r="DF36" i="3"/>
  <c r="DF10" i="3"/>
  <c r="DF34" i="3"/>
  <c r="DF78" i="3"/>
  <c r="DF30" i="3"/>
  <c r="DF53" i="3"/>
  <c r="DF27" i="3"/>
  <c r="DF28" i="3"/>
  <c r="DF62" i="3"/>
  <c r="DF18" i="3"/>
  <c r="DF96" i="3"/>
  <c r="DF12" i="3"/>
  <c r="DF68" i="3"/>
  <c r="DF75" i="3"/>
  <c r="DF47" i="3"/>
  <c r="DF93" i="3"/>
  <c r="DF54" i="3"/>
  <c r="DF13" i="3"/>
  <c r="DF67" i="3"/>
  <c r="DF72" i="3"/>
  <c r="DF65" i="3"/>
  <c r="DF66" i="3"/>
  <c r="DF90" i="3"/>
  <c r="DF45" i="3"/>
  <c r="DF55" i="3"/>
  <c r="DF80" i="3"/>
  <c r="DF23" i="3"/>
  <c r="DF60" i="3"/>
  <c r="DF101" i="3"/>
  <c r="DF39" i="3"/>
  <c r="DF64" i="3"/>
  <c r="DF77" i="3"/>
  <c r="DF46" i="3"/>
  <c r="DF49" i="3"/>
  <c r="DF59" i="3"/>
  <c r="DF91" i="3"/>
  <c r="DF57" i="3"/>
  <c r="DF31" i="3"/>
  <c r="DF40" i="3"/>
  <c r="DF43" i="3"/>
  <c r="DF58" i="3"/>
  <c r="DF86" i="3"/>
  <c r="DF83" i="3"/>
  <c r="DF99" i="3"/>
  <c r="DF98" i="3"/>
  <c r="DF9" i="3"/>
  <c r="DF20" i="3"/>
  <c r="DF89" i="3"/>
  <c r="DF82" i="3"/>
  <c r="DF50" i="3"/>
</calcChain>
</file>

<file path=xl/sharedStrings.xml><?xml version="1.0" encoding="utf-8"?>
<sst xmlns="http://schemas.openxmlformats.org/spreadsheetml/2006/main" count="366" uniqueCount="250">
  <si>
    <t>DEPENDENCIAS DE LA CORTE SUPERIOR DE JUSTICIA DE JUNÍN</t>
  </si>
  <si>
    <t>MAGISTRADO</t>
  </si>
  <si>
    <t>TRAMITE</t>
  </si>
  <si>
    <t>EJECUCION</t>
  </si>
  <si>
    <t>RESERVA</t>
  </si>
  <si>
    <t>PENDIENTES AL MES ANTERIOR</t>
  </si>
  <si>
    <t>TOTAL DE INGRESOS</t>
  </si>
  <si>
    <t xml:space="preserve">CARGA PROCESAL TOTAL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</si>
  <si>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</si>
  <si>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</si>
  <si>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</si>
  <si>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</si>
  <si>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</si>
  <si>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</si>
  <si>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</si>
  <si>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</si>
  <si>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</si>
  <si>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</si>
  <si>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</si>
  <si>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</si>
  <si>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</si>
  <si>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</si>
  <si>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</si>
  <si>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</si>
  <si>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</si>
  <si>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</si>
  <si>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</si>
  <si>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INGRESOS</t>
  </si>
  <si>
    <t>RESUELTOS</t>
  </si>
  <si>
    <t>INGRESADOS</t>
  </si>
  <si>
    <t xml:space="preserve">1°JUZGADO DE PAZ LETRADO DE HUANCAYO </t>
  </si>
  <si>
    <t xml:space="preserve">2° JUZGADO DE PAZ LETRADO DE  HUANCAYO  </t>
  </si>
  <si>
    <t xml:space="preserve">3° JUZGADO DE PAZ LETRADO DE HUANCAYO </t>
  </si>
  <si>
    <t>JUZGADO DE PAZ LETRADO LABORAL DE HUANCAYO</t>
  </si>
  <si>
    <t>1°JUZGADO DE PAZ LETRADO DE EL TAMBO (FAMILIA)</t>
  </si>
  <si>
    <t>2°JUZGADO DE PAZ LETRADO DE EL TAMBO (FAMILIA)</t>
  </si>
  <si>
    <t>3°JUZGADO DE PAZ LETRADO DE EL TAMBO (CIVIL - PENAL)</t>
  </si>
  <si>
    <t>1° JUZGADO DE PAZ LETRADO DE CHILCA</t>
  </si>
  <si>
    <t>2°JUZGADO DE PAZ LETRADO DE CHILCA</t>
  </si>
  <si>
    <t>1°JUZGADO DE PAZ LETRADO DE TARMA</t>
  </si>
  <si>
    <t>2° JUZGADO DE PAZ LETRADO DE TARMA</t>
  </si>
  <si>
    <t>1°JUZGADO DE PAZ LETRADO DE LA OROYA</t>
  </si>
  <si>
    <t>JUZGADO DE PAZ LETRADO DE JAUJA</t>
  </si>
  <si>
    <t>JUZGADO DE PAZ LETRADO DE CHUPACA</t>
  </si>
  <si>
    <t>JUZGADO DE PAZ LETRADO DE CAJAS</t>
  </si>
  <si>
    <t>JUZGADO DE PAZ LETRADO DE PAMPAS-COLCABAMBA</t>
  </si>
  <si>
    <t>JUZGADO DE PAZ LETRADO DE ACOBAMBA</t>
  </si>
  <si>
    <t>JUZGADO DE PAZ LETRADO DE SURCUBAMBA</t>
  </si>
  <si>
    <t>2° SALA LABORAL DE HUANCAYO</t>
  </si>
  <si>
    <t>SALA CIVIL DE HUANCAYO</t>
  </si>
  <si>
    <t>1° SALA PENAL DE APELACIONES DE HUANCAYO</t>
  </si>
  <si>
    <t>2° SALA PENAL DE APELACIONES DE HUANCAYO</t>
  </si>
  <si>
    <t>SALA MIXTA DE TARMA</t>
  </si>
  <si>
    <t>1° JUZGADO CIVIL DE HUANCAYO</t>
  </si>
  <si>
    <t>2° JUZGADO CIVIL DE HUANCAYO</t>
  </si>
  <si>
    <t xml:space="preserve">3°JUZGADO CIVIL  DE HUANCAYO </t>
  </si>
  <si>
    <t>5° JUZGADO CIVIL DE HUANCAYO</t>
  </si>
  <si>
    <t>6°JUZGADO CIVIL DE HUANCAYO</t>
  </si>
  <si>
    <t>JUZGADO CIVIL DE JAUJA</t>
  </si>
  <si>
    <t>JUZGADO CIVIL DE CHUPACA</t>
  </si>
  <si>
    <t>JUZGADO CIVIL DE LA OROYA</t>
  </si>
  <si>
    <t>JUZGADO MIXTO DE PAMPAS</t>
  </si>
  <si>
    <t>2° JUZGADO PENAL UNIPERSONAL DE HUANCAYO (PROC. COMUNES)</t>
  </si>
  <si>
    <t>4° JUZGADO PENAL UNIPERSONAL DE HUANCAYO (PROC. COMUNES)</t>
  </si>
  <si>
    <t>5° JUZGADO PENAL UNIPERSONAL SUPRAPROVINCIAL ESPECIALIZADO EN DELITOS DE CORRUPCION DE FUNCIONARIOS - HUANCAYO</t>
  </si>
  <si>
    <t>6° JUZGADO PENAL UNIPERSONAL SUPRAPROVINCIAL ESPECIALIZADO EN DELITOS DE CORRUPCION DE FUNCIONARIOS - HUANCAYO</t>
  </si>
  <si>
    <t xml:space="preserve"> JUZGADO PENAL UNIPERSONAL DE CHUPACA (PROC. INMEDIATOS) (PROC. COMUNES) </t>
  </si>
  <si>
    <t>1° JUZGADO PENAL UNIPERSONAL DE TARMA  (PROC. INMEDIATOS) (PROC. COMUNES)</t>
  </si>
  <si>
    <t xml:space="preserve">JUZGADO PENAL UNIPERSONAL DE LA OROYA(PROC. INMEDIATOS) (PROC. COMUNES) </t>
  </si>
  <si>
    <t xml:space="preserve"> JUZGADO PENAL UNIPERSONAL DE JAUJA (PROC. INMEDIATOS) (PROC. COMUNES)</t>
  </si>
  <si>
    <t xml:space="preserve"> JUZGADO PENAL UNIPERSONAL DE PAMPAS (PROC. INMEDIATOS) (PROC. COMUNES)</t>
  </si>
  <si>
    <t>JUZGADO PENAL COLEGIADO DE HUANCAYO</t>
  </si>
  <si>
    <t>JUZGADO PENAL COLEGIADO DE TARMA</t>
  </si>
  <si>
    <t>JUZGADO TRANSITORIO ESPECIALIZADO EN EXTINCIÓN DE DOMINIO</t>
  </si>
  <si>
    <t>1° JUZGADO DE TRABAJO DE HUANCAYO (CONTENCIOSO A.)</t>
  </si>
  <si>
    <t xml:space="preserve">1° JUZGADO DE TRABAJO TRANSITORIO DE HUANCAYO  </t>
  </si>
  <si>
    <t xml:space="preserve">2 °JUZGADO DE TRABAJO TRANSITORIO DE HUANCAYO  </t>
  </si>
  <si>
    <t>1° JUZGADO DE FAMILIA DE HUANCAYO</t>
  </si>
  <si>
    <t>2° JUZGADO DE FAMILIA DE HUANCAYO</t>
  </si>
  <si>
    <t>3° JUZGADO DE FAMILIA DE HUANCAYO</t>
  </si>
  <si>
    <t>4° JUZGADO DE FAMILIA DE HUANCAYO</t>
  </si>
  <si>
    <t>5°JUZGADO DE FAMILIA (VIOLENCIA CONTRA LAS MUJERES E INTEGRANTES DEL GRUPO FAMILIAR )</t>
  </si>
  <si>
    <t>6°JUZGADO DE FAMILIA (VIOLENCIA CONTRA LAS MUJERES E INTEGRANTES DEL GRUPO FAMILIAR )</t>
  </si>
  <si>
    <t>7°JUZGADO DE FAMILIA (VIOLENCIA CONTRA LAS MUJERES E INTEGRANTES DEL GRUPO FAMILIAR )</t>
  </si>
  <si>
    <t>8°JUZGADO DE FAMILIA (VIOLENCIA CONTRA LAS MUJERES E INTEGRANTES DEL GRUPO FAMILIAR )</t>
  </si>
  <si>
    <t>9°JUZGADO DE FAMILIA (VIOLENCIA CONTRA LAS MUJERES E INTEGRANTES DEL GRUPO FAMILIAR )</t>
  </si>
  <si>
    <t>10°JUZGADO DE FAMILIA (VIOLENCIA CONTRA LAS MUJERES E INTEGRANTES DEL GRUPO FAMILIAR )</t>
  </si>
  <si>
    <t>1° SALA LABORAL DE HUANCAYO</t>
  </si>
  <si>
    <t>ABRIL</t>
  </si>
  <si>
    <t>2° JUZGADO DE TRABAJO DE HUANCAYO</t>
  </si>
  <si>
    <t>3° JUZGADO DE TRABAJO DE HUANCAYO</t>
  </si>
  <si>
    <t>-</t>
  </si>
  <si>
    <t>0+</t>
  </si>
  <si>
    <t>+</t>
  </si>
  <si>
    <t>TRÁMITE</t>
  </si>
  <si>
    <t>EJECUCIÓN</t>
  </si>
  <si>
    <t>TRÁMITE +  RESERVA</t>
  </si>
  <si>
    <t xml:space="preserve">TRÁMITE </t>
  </si>
  <si>
    <t xml:space="preserve">EJECUCIÓN </t>
  </si>
  <si>
    <t>ESTÁNDAR DE CARGA</t>
  </si>
  <si>
    <t>CARGA MÍNIMA</t>
  </si>
  <si>
    <t>CARGA MÁXIMA</t>
  </si>
  <si>
    <t>IMPUGNACIÓN</t>
  </si>
  <si>
    <t>TRÁNSITO</t>
  </si>
  <si>
    <t>ESTÁNDAR APROXIMADO DE PRODUCCIÓN MENSUAL (2021)</t>
  </si>
  <si>
    <t>FUENTE: FORMULARIO ESTADÍSTICO ELECTRÓNICO (FEE)</t>
  </si>
  <si>
    <t>NOVIEMBRE</t>
  </si>
  <si>
    <t>EVOLUCIÓN DE LA PRODUCCIÓN</t>
  </si>
  <si>
    <t>DICIEMBRE</t>
  </si>
  <si>
    <t>SALA PENAL DE APELACIONES TRANSITORIA ESPECIALIZADA EN DELITOS DE CORRUPCIÓN DE FUNCIONARIOS HUANCAYO</t>
  </si>
  <si>
    <t>1° JUZGADO DE INVESTIGACIÓN PREPARATORIA DE HUANCAYO   (PROC. COMUNES)</t>
  </si>
  <si>
    <t>2° JUZGADO DE INVESTIGACIÓN PREPARATORIA DE HUANCAYO   (PROC. COMUNES)</t>
  </si>
  <si>
    <t>3°JUZGADO DE INVESTIGACIÓN PREPARATORIA DE HUANCAYO  (FLAGRANCIA INMEDIATOS)</t>
  </si>
  <si>
    <t>4°JUZGADO DE INVESTIGACIÓN PREPARATORIA DE HUANCAYO (FLAGRANCIA PROC. INMEDIATOS)</t>
  </si>
  <si>
    <t>5° JUZGADO DE INVESTIGACIÓN PREPARATORIA SUPRAPROVINCIAL ESPECIALIZADO EN DELITO DE CORRUPCION DE FUNCIONARIOS - HUANCAYO</t>
  </si>
  <si>
    <t>6° JUZGADO DE INVESTIGACIÓN PREPARATORIA DE HUANCAYO</t>
  </si>
  <si>
    <t>7° JUZGADO DE INVESTIGACIÓN PREPARATORIA DE HUANCAYO</t>
  </si>
  <si>
    <t>8° JUZGADO DE INVESTIGACIÓN PREPARATORIA DE HUANCAYO SUPRAPROVINCIAL ESPECIALIZADO EN DELITO DE CORRUPCION DE FUNCIONARIOS - HUANCAYO</t>
  </si>
  <si>
    <t>1° JUZGADO DE INVESTIGACIÓN PREPARATORIA DE TARMA  (PROC. COMUNES)</t>
  </si>
  <si>
    <t>2°JUZGADO DE INVESTIGACIÓN PREPARATORIA DE TARMA (FLAGRANCIA INMEDIATIO)</t>
  </si>
  <si>
    <t>1°JUZGADO DE INVESTIGACIÓN PREPARATORIA DE JAUJA (FLAGRANCIA INMEDIATO)</t>
  </si>
  <si>
    <t>JUZGADO DE INVESTIGACIÓN PREPARATORIA DE PAMPAS  (PROC. INMEDIATOS) (PROC. COMUNES)</t>
  </si>
  <si>
    <t>JUZGADO DE INVESTIGACIÓN PREPARATORIA DE CHUPACA (FLAGRANCIA INMEDIATOS)</t>
  </si>
  <si>
    <t>JUZGADO DE INVESTIGACIÓN PREPARATORIA DE LA OROYA  (PROC. INMEDIATOS) (PROC. COMUNES)</t>
  </si>
  <si>
    <t>JUZGADO DE PAZ LETRADO DE JUNÍN</t>
  </si>
  <si>
    <t>JUZGADO CIVIL DE JUNÍN</t>
  </si>
  <si>
    <t xml:space="preserve"> JUZGADO PENAL UNIPERSONAL DE JUNÍN (PROC. INMEDIATOS) (PROC. COMUNES)</t>
  </si>
  <si>
    <t>JUZGADO DE INVESTIGACIÓN PREPARATORIA DE JUNÍN  (PROC. INMEDIATOS) (PROC. COMUNES)</t>
  </si>
  <si>
    <t>JUZGADO DE PAZ LETRADO DE CONCEPCIÓN</t>
  </si>
  <si>
    <t>JUZGADO CIVIL DE CONCEPCIÓN</t>
  </si>
  <si>
    <t>JUZGADO PENAL UNIPERSONAL DE CONCEPCIÓN</t>
  </si>
  <si>
    <t>JUZGADO DE INVESTIGACIÓN PREPARATORIA- CONCEPCIÓN   (PROC. INMEDIATOS) (PROC. COMUNES)</t>
  </si>
  <si>
    <t>TOTAL DE INVENTARIO DE EXPEDIENTES AL 31.DIC.2021 - FEE</t>
  </si>
  <si>
    <t>INGRESOS  A TRÁMITE 31.01.2022</t>
  </si>
  <si>
    <t>PRODUC. ACUM. ENERO 2021</t>
  </si>
  <si>
    <t>% AVANCE ALCANZADO A ENERO</t>
  </si>
  <si>
    <t xml:space="preserve">CARGA PROCESAL PENDIENTE  AL 31.01.2022 (CENTRALIZACIÓN SIJ -FEE) </t>
  </si>
  <si>
    <t>CUADERNOS  2022</t>
  </si>
  <si>
    <t>TOTAL DE INVENTARIO DE EXPEDIENTES AL 31.DIC.2021  FEE</t>
  </si>
  <si>
    <t>JUZGADO CIVIL DE TARMA</t>
  </si>
  <si>
    <t>PRODUCCIÓN AL 31.01.2022</t>
  </si>
  <si>
    <t>OTROS EGRESOS AL 31.01.2022</t>
  </si>
  <si>
    <t>R.A. 395-2020-CE-PJ</t>
  </si>
  <si>
    <t>META ESTABLECIDA</t>
  </si>
  <si>
    <t>ARAUJO MONTES NELVA MICARELLI</t>
  </si>
  <si>
    <t>CARGA PROCESAL AL 31.01.2022</t>
  </si>
  <si>
    <r>
      <t>CHANCO CASTILLON ESAU</t>
    </r>
    <r>
      <rPr>
        <b/>
        <sz val="22"/>
        <rFont val="Arial Narrow"/>
        <family val="2"/>
      </rPr>
      <t xml:space="preserve"> (T)</t>
    </r>
  </si>
  <si>
    <r>
      <t xml:space="preserve">ARAUCO VIVAS TANIA TULA </t>
    </r>
    <r>
      <rPr>
        <b/>
        <sz val="22"/>
        <rFont val="Arial Narrow"/>
        <family val="2"/>
      </rPr>
      <t>(S)</t>
    </r>
  </si>
  <si>
    <r>
      <t xml:space="preserve">4° JUZGADO DE TRABAJO DE HUANCAYO (CONTENCIOSO A.) </t>
    </r>
    <r>
      <rPr>
        <sz val="22"/>
        <color rgb="FFFF0000"/>
        <rFont val="Arial Narrow"/>
        <family val="2"/>
      </rPr>
      <t xml:space="preserve"> 01.06.2021</t>
    </r>
  </si>
  <si>
    <r>
      <t xml:space="preserve">GOMEZ BAZALAR IRIS EDITH </t>
    </r>
    <r>
      <rPr>
        <b/>
        <sz val="22"/>
        <rFont val="Arial Narrow"/>
        <family val="2"/>
      </rPr>
      <t>(P)</t>
    </r>
  </si>
  <si>
    <r>
      <t>ARMAS PRADO JHONATTAN RONNIE</t>
    </r>
    <r>
      <rPr>
        <b/>
        <sz val="22"/>
        <rFont val="Arial Narrow"/>
        <family val="2"/>
      </rPr>
      <t>(S)</t>
    </r>
  </si>
  <si>
    <r>
      <t>ARTEAGA FERNANDEZ ISAAC ARTURO</t>
    </r>
    <r>
      <rPr>
        <b/>
        <sz val="22"/>
        <rFont val="Arial Narrow"/>
        <family val="2"/>
      </rPr>
      <t xml:space="preserve"> (S)</t>
    </r>
  </si>
  <si>
    <r>
      <t>CARDENAS PUENTE TERESA</t>
    </r>
    <r>
      <rPr>
        <b/>
        <sz val="22"/>
        <rFont val="Arial Narrow"/>
        <family val="2"/>
      </rPr>
      <t xml:space="preserve"> (T)</t>
    </r>
  </si>
  <si>
    <r>
      <t xml:space="preserve">CARDENAS VILLEGAS MIRIAM LUZ </t>
    </r>
    <r>
      <rPr>
        <b/>
        <sz val="22"/>
        <rFont val="Arial Narrow"/>
        <family val="2"/>
      </rPr>
      <t>(T)</t>
    </r>
  </si>
  <si>
    <r>
      <t xml:space="preserve">RODRIGUEZ ALIAGA CIRO ALBERTO MARTIN </t>
    </r>
    <r>
      <rPr>
        <b/>
        <sz val="22"/>
        <rFont val="Arial Narrow"/>
        <family val="2"/>
      </rPr>
      <t>(T)</t>
    </r>
  </si>
  <si>
    <r>
      <t xml:space="preserve">RUCABADO ROMERO BLANCA NORMA </t>
    </r>
    <r>
      <rPr>
        <b/>
        <sz val="22"/>
        <rFont val="Arial Narrow"/>
        <family val="2"/>
      </rPr>
      <t>(P)</t>
    </r>
  </si>
  <si>
    <r>
      <t xml:space="preserve">SANCHEZ CAMAC FERNANDO FRANCISCO </t>
    </r>
    <r>
      <rPr>
        <b/>
        <sz val="22"/>
        <rFont val="Arial Narrow"/>
        <family val="2"/>
      </rPr>
      <t>(P)</t>
    </r>
  </si>
  <si>
    <r>
      <t>MORALES MONTES GRACIELA</t>
    </r>
    <r>
      <rPr>
        <b/>
        <sz val="22"/>
        <rFont val="Arial Narrow"/>
        <family val="2"/>
      </rPr>
      <t xml:space="preserve"> (P)</t>
    </r>
  </si>
  <si>
    <r>
      <t xml:space="preserve">BALDEON GAMARRA ANGELA BEATRIZ </t>
    </r>
    <r>
      <rPr>
        <b/>
        <sz val="22"/>
        <rFont val="Arial Narrow"/>
        <family val="2"/>
      </rPr>
      <t>(P)</t>
    </r>
  </si>
  <si>
    <r>
      <t>TORRES DELGADO EDWIN VICTOR</t>
    </r>
    <r>
      <rPr>
        <b/>
        <sz val="22"/>
        <rFont val="Arial Narrow"/>
        <family val="2"/>
      </rPr>
      <t xml:space="preserve"> (P)</t>
    </r>
  </si>
  <si>
    <r>
      <t xml:space="preserve">CARHUAMACA QUISPE GABRIELA </t>
    </r>
    <r>
      <rPr>
        <b/>
        <sz val="22"/>
        <rFont val="Arial Narrow"/>
        <family val="2"/>
      </rPr>
      <t>(S)</t>
    </r>
  </si>
  <si>
    <r>
      <t xml:space="preserve">QUISPE NAPANGA MARIA ESTHER </t>
    </r>
    <r>
      <rPr>
        <b/>
        <sz val="22"/>
        <rFont val="Arial Narrow"/>
        <family val="2"/>
      </rPr>
      <t>(S)</t>
    </r>
  </si>
  <si>
    <r>
      <t xml:space="preserve">JUZGADO DE FAMILIA (VIOLENCIA CONTRA LAS MUJERES E INTEGRANTES DEL GRUPO FAMILIAR ) TARMA  </t>
    </r>
    <r>
      <rPr>
        <sz val="22"/>
        <color rgb="FFFF0000"/>
        <rFont val="Arial Narrow"/>
        <family val="2"/>
      </rPr>
      <t>(31.05.2021)</t>
    </r>
  </si>
  <si>
    <r>
      <t xml:space="preserve">PARIASCA MARTINEZ FRANK RONALD </t>
    </r>
    <r>
      <rPr>
        <b/>
        <sz val="22"/>
        <rFont val="Arial Narrow"/>
        <family val="2"/>
      </rPr>
      <t>(P)</t>
    </r>
  </si>
  <si>
    <r>
      <t>1° JUZGADO PENAL UNIPERSONAL DE HUANCAYO</t>
    </r>
    <r>
      <rPr>
        <sz val="22"/>
        <color rgb="FFFF0000"/>
        <rFont val="Arial Narrow"/>
        <family val="2"/>
      </rPr>
      <t xml:space="preserve"> (PROC. INMEDIATOS)</t>
    </r>
  </si>
  <si>
    <r>
      <t xml:space="preserve">RODRIGUEZ LIZANA RAFAEL </t>
    </r>
    <r>
      <rPr>
        <b/>
        <sz val="22"/>
        <rFont val="Arial Narrow"/>
        <family val="2"/>
      </rPr>
      <t>(T)</t>
    </r>
  </si>
  <si>
    <r>
      <t xml:space="preserve">HANCCO PAREDES MARCO ANTONIO </t>
    </r>
    <r>
      <rPr>
        <b/>
        <sz val="22"/>
        <rFont val="Arial Narrow"/>
        <family val="2"/>
      </rPr>
      <t>(T)</t>
    </r>
  </si>
  <si>
    <r>
      <t xml:space="preserve">3° JUZGADO PENAL UNIPERSONAL DE HUANCAYO </t>
    </r>
    <r>
      <rPr>
        <sz val="22"/>
        <color rgb="FFFF0000"/>
        <rFont val="Arial Narrow"/>
        <family val="2"/>
      </rPr>
      <t>(PROC. INMEDIATOS)</t>
    </r>
  </si>
  <si>
    <r>
      <t xml:space="preserve">PALOMINO PRADO RICHARD </t>
    </r>
    <r>
      <rPr>
        <b/>
        <sz val="22"/>
        <rFont val="Arial Narrow"/>
        <family val="2"/>
      </rPr>
      <t>(T)</t>
    </r>
  </si>
  <si>
    <r>
      <t>INGAROCA CARLOS GUISELA DIANA</t>
    </r>
    <r>
      <rPr>
        <b/>
        <sz val="22"/>
        <rFont val="Arial Narrow"/>
        <family val="2"/>
      </rPr>
      <t xml:space="preserve"> (S)</t>
    </r>
  </si>
  <si>
    <r>
      <t xml:space="preserve">CARRERA TUPAC YUPANQUI SUSAN LETI </t>
    </r>
    <r>
      <rPr>
        <b/>
        <sz val="22"/>
        <rFont val="Arial Narrow"/>
        <family val="2"/>
      </rPr>
      <t>(T)</t>
    </r>
  </si>
  <si>
    <r>
      <t xml:space="preserve">ARROYO AMES GUIDO REYNALDO </t>
    </r>
    <r>
      <rPr>
        <b/>
        <sz val="22"/>
        <rFont val="Arial Narrow"/>
        <family val="2"/>
      </rPr>
      <t>(T)</t>
    </r>
  </si>
  <si>
    <r>
      <t xml:space="preserve">1° JUZGADO PENAL UNIPERSONAL DE HUANCAYO SUB ESPECIALIDAD EN DELITOS ASOCIADOS A LA  VIOLENCIA CONTRA LAS MUJERES E INTEGRANTES DEL GRUPO FAMILIAR DE HUANCAYO </t>
    </r>
    <r>
      <rPr>
        <sz val="22"/>
        <color rgb="FFFF0000"/>
        <rFont val="Arial Narrow"/>
        <family val="2"/>
      </rPr>
      <t xml:space="preserve"> (31.05.2021)</t>
    </r>
  </si>
  <si>
    <r>
      <t xml:space="preserve">CASTILLO GONZALES EMPERATRIZ VICTORIA </t>
    </r>
    <r>
      <rPr>
        <b/>
        <sz val="22"/>
        <rFont val="Arial Narrow"/>
        <family val="2"/>
      </rPr>
      <t>(S)</t>
    </r>
  </si>
  <si>
    <r>
      <t xml:space="preserve">2° JUZGADO PENAL UNIPERSONAL DE HUANCAYO SUB ESPECIALIDAD EN DELITOS ASOCIADOS A LA  VIOLENCIA CONTRA LAS MUJERES E INTEGRANTES DEL GRUPO FAMILIAR DE HUANCAYO </t>
    </r>
    <r>
      <rPr>
        <sz val="22"/>
        <color rgb="FFFF0000"/>
        <rFont val="Arial Narrow"/>
        <family val="2"/>
      </rPr>
      <t xml:space="preserve"> (31.05.2021)</t>
    </r>
  </si>
  <si>
    <r>
      <t xml:space="preserve">CHUQUIPUIMA RICSE MERCEDES GEORGINA </t>
    </r>
    <r>
      <rPr>
        <b/>
        <sz val="22"/>
        <rFont val="Arial Narrow"/>
        <family val="2"/>
      </rPr>
      <t>(S)</t>
    </r>
  </si>
  <si>
    <r>
      <t xml:space="preserve">3° JUZGADO PENAL UNIPERSONAL DE HUANCAYO SUB ESPECIALIDAD EN DELITOS ASOCIADOS A LA  VIOLENCIA CONTRA LAS MUJERES E INTEGRANTES DEL GRUPO FAMILIAR DE HUANCAYO  </t>
    </r>
    <r>
      <rPr>
        <sz val="22"/>
        <color rgb="FFFF0000"/>
        <rFont val="Arial Narrow"/>
        <family val="2"/>
      </rPr>
      <t>(31.05.2021)</t>
    </r>
  </si>
  <si>
    <r>
      <t xml:space="preserve">OBLITAS CEVALLOS LUIS ROLANDO </t>
    </r>
    <r>
      <rPr>
        <b/>
        <sz val="22"/>
        <rFont val="Arial Narrow"/>
        <family val="2"/>
      </rPr>
      <t>(S)</t>
    </r>
  </si>
  <si>
    <r>
      <t xml:space="preserve">CURIÑAUPA MEDINA MARIO LUIS </t>
    </r>
    <r>
      <rPr>
        <b/>
        <sz val="22"/>
        <rFont val="Arial Narrow"/>
        <family val="2"/>
      </rPr>
      <t>(T)</t>
    </r>
  </si>
  <si>
    <r>
      <t xml:space="preserve">MERCADO CAHUANA JUAN VIDAL </t>
    </r>
    <r>
      <rPr>
        <b/>
        <sz val="22"/>
        <rFont val="Arial Narrow"/>
        <family val="2"/>
      </rPr>
      <t>(S)</t>
    </r>
  </si>
  <si>
    <r>
      <t xml:space="preserve">ARROYO VELITA HUGO </t>
    </r>
    <r>
      <rPr>
        <b/>
        <sz val="22"/>
        <rFont val="Arial Narrow"/>
        <family val="2"/>
      </rPr>
      <t>(T)</t>
    </r>
  </si>
  <si>
    <r>
      <t xml:space="preserve">CASTILLO RIVERA ELMER </t>
    </r>
    <r>
      <rPr>
        <b/>
        <sz val="22"/>
        <rFont val="Arial Narrow"/>
        <family val="2"/>
      </rPr>
      <t>(T)</t>
    </r>
  </si>
  <si>
    <r>
      <t>LLAMOCA MILLA SONIA AURORA</t>
    </r>
    <r>
      <rPr>
        <b/>
        <sz val="22"/>
        <rFont val="Arial Narrow"/>
        <family val="2"/>
      </rPr>
      <t xml:space="preserve"> (T)</t>
    </r>
  </si>
  <si>
    <r>
      <t>PINO PUMA HENRY</t>
    </r>
    <r>
      <rPr>
        <b/>
        <sz val="22"/>
        <rFont val="Arial Narrow"/>
        <family val="2"/>
      </rPr>
      <t xml:space="preserve"> (T)</t>
    </r>
  </si>
  <si>
    <r>
      <t xml:space="preserve">PINEDA CHAVEZ ROXANA </t>
    </r>
    <r>
      <rPr>
        <b/>
        <sz val="22"/>
        <rFont val="Arial Narrow"/>
        <family val="2"/>
      </rPr>
      <t>(T)</t>
    </r>
  </si>
  <si>
    <r>
      <t xml:space="preserve">BAZAN ESCALANTE JENNY MARIBEL </t>
    </r>
    <r>
      <rPr>
        <b/>
        <sz val="22"/>
        <rFont val="Arial Narrow"/>
        <family val="2"/>
      </rPr>
      <t>(P)</t>
    </r>
  </si>
  <si>
    <r>
      <t xml:space="preserve">VILLANUEVA ALTAMIRANO EDWIN WILSON </t>
    </r>
    <r>
      <rPr>
        <b/>
        <sz val="22"/>
        <rFont val="Arial Narrow"/>
        <family val="2"/>
      </rPr>
      <t>(T)</t>
    </r>
  </si>
  <si>
    <r>
      <t xml:space="preserve">HERRERA RIVAS RAFAEL AGUSTIN </t>
    </r>
    <r>
      <rPr>
        <b/>
        <sz val="22"/>
        <rFont val="Arial Narrow"/>
        <family val="2"/>
      </rPr>
      <t>(S)</t>
    </r>
  </si>
  <si>
    <r>
      <t xml:space="preserve">BELLO MERLO EVER </t>
    </r>
    <r>
      <rPr>
        <b/>
        <sz val="22"/>
        <rFont val="Arial Narrow"/>
        <family val="2"/>
      </rPr>
      <t>(T)</t>
    </r>
  </si>
  <si>
    <r>
      <t xml:space="preserve">TICONA MAMANI JOSE  LUIS </t>
    </r>
    <r>
      <rPr>
        <b/>
        <sz val="22"/>
        <rFont val="Arial Narrow"/>
        <family val="2"/>
      </rPr>
      <t>(T)</t>
    </r>
  </si>
  <si>
    <r>
      <t>LONGARAY CASTRO ROGER OMAR</t>
    </r>
    <r>
      <rPr>
        <b/>
        <sz val="22"/>
        <rFont val="Arial Narrow"/>
        <family val="2"/>
      </rPr>
      <t xml:space="preserve"> (T)</t>
    </r>
  </si>
  <si>
    <r>
      <t>BALDEON QUISPE JULY ELIANE</t>
    </r>
    <r>
      <rPr>
        <b/>
        <sz val="22"/>
        <rFont val="Arial Narrow"/>
        <family val="2"/>
      </rPr>
      <t xml:space="preserve"> (T)</t>
    </r>
  </si>
  <si>
    <r>
      <t xml:space="preserve">ROJAS CHANCASANAMPA MICHAEL HENRY </t>
    </r>
    <r>
      <rPr>
        <b/>
        <sz val="22"/>
        <rFont val="Arial Narrow"/>
        <family val="2"/>
      </rPr>
      <t>(S)</t>
    </r>
  </si>
  <si>
    <r>
      <t>HUAMAN CARRASCO SEGUNDO JUAN</t>
    </r>
    <r>
      <rPr>
        <b/>
        <sz val="22"/>
        <rFont val="Arial Narrow"/>
        <family val="2"/>
      </rPr>
      <t xml:space="preserve"> (T)</t>
    </r>
  </si>
  <si>
    <r>
      <t>CAMARENA MADRID WILDER WALTER</t>
    </r>
    <r>
      <rPr>
        <b/>
        <sz val="22"/>
        <rFont val="Arial Narrow"/>
        <family val="2"/>
      </rPr>
      <t xml:space="preserve"> (S)</t>
    </r>
  </si>
  <si>
    <r>
      <t xml:space="preserve">1° JUZGADO DE INVESTIGACIÓN PREPARATORIA SUB ESPECIALIDAD EN DELITOS ASOCIADOS A LA  VIOLENCIA CONTRA LAS MUJERES E INTEGRANTES DEL GRUPO FAMILIAR DE HUANCAYO </t>
    </r>
    <r>
      <rPr>
        <sz val="22"/>
        <color rgb="FFFF0000"/>
        <rFont val="Arial Narrow"/>
        <family val="2"/>
      </rPr>
      <t>(31.05.2021)</t>
    </r>
  </si>
  <si>
    <r>
      <t xml:space="preserve">GUTIERREZ HUAMAN HOOVER OSCAR </t>
    </r>
    <r>
      <rPr>
        <b/>
        <sz val="22"/>
        <rFont val="Arial Narrow"/>
        <family val="2"/>
      </rPr>
      <t>(S)</t>
    </r>
  </si>
  <si>
    <r>
      <t xml:space="preserve">2° JUZGADO DE INVESTIGACIÓN PREPARATORIA SUB ESPECIALIDAD EN DELITOS ASOCIADOS A LA  VIOLENCIA CONTRA LAS MUJERES E INTEGRANTES DEL GRUPO FAMILIAR DE HUANCAYO </t>
    </r>
    <r>
      <rPr>
        <sz val="22"/>
        <color rgb="FFFF0000"/>
        <rFont val="Arial Narrow"/>
        <family val="2"/>
      </rPr>
      <t xml:space="preserve"> (31.05.2021)</t>
    </r>
  </si>
  <si>
    <r>
      <t xml:space="preserve">JINES RAFAEL MARIBEL </t>
    </r>
    <r>
      <rPr>
        <b/>
        <sz val="22"/>
        <rFont val="Arial Narrow"/>
        <family val="2"/>
      </rPr>
      <t>(S)</t>
    </r>
  </si>
  <si>
    <r>
      <t xml:space="preserve">3° JUZGADO DE INVESTIGACIÓN PREPARATORIA SUB ESPECIALIDAD EN DELITOS ASOCIADOS A LA  VIOLENCIA CONTRA LAS MUJERES E INTEGRANTES DEL GRUPO FAMILIAR DE HUANCAYO </t>
    </r>
    <r>
      <rPr>
        <sz val="22"/>
        <color rgb="FFFF0000"/>
        <rFont val="Arial Narrow"/>
        <family val="2"/>
      </rPr>
      <t xml:space="preserve"> (31.05.2021)</t>
    </r>
  </si>
  <si>
    <r>
      <t>BALDEON SANABRIA MIGUEL JUNIOR (</t>
    </r>
    <r>
      <rPr>
        <b/>
        <sz val="22"/>
        <rFont val="Arial Narrow"/>
        <family val="2"/>
      </rPr>
      <t>S)</t>
    </r>
  </si>
  <si>
    <r>
      <t>DIESTRA VIVAR EDGARDO RODOLFO</t>
    </r>
    <r>
      <rPr>
        <b/>
        <sz val="22"/>
        <rFont val="Arial Narrow"/>
        <family val="2"/>
      </rPr>
      <t xml:space="preserve"> (T)</t>
    </r>
  </si>
  <si>
    <r>
      <t xml:space="preserve">CARHUAMACA CLAUDIO ALEX JUAN </t>
    </r>
    <r>
      <rPr>
        <b/>
        <sz val="22"/>
        <rFont val="Arial Narrow"/>
        <family val="2"/>
      </rPr>
      <t>(P)</t>
    </r>
  </si>
  <si>
    <r>
      <t xml:space="preserve">PERALTA PAMPA LIZBETH PAOLA </t>
    </r>
    <r>
      <rPr>
        <b/>
        <sz val="22"/>
        <rFont val="Arial Narrow"/>
        <family val="2"/>
      </rPr>
      <t>(T)</t>
    </r>
  </si>
  <si>
    <r>
      <t xml:space="preserve">MATOS CENTENO JOSE LEONEL </t>
    </r>
    <r>
      <rPr>
        <b/>
        <sz val="22"/>
        <rFont val="Arial Narrow"/>
        <family val="2"/>
      </rPr>
      <t>(P)</t>
    </r>
  </si>
  <si>
    <r>
      <t>ZEBALLOS HURTADO GILMAR LEONIDAS</t>
    </r>
    <r>
      <rPr>
        <b/>
        <sz val="22"/>
        <rFont val="Arial Narrow"/>
        <family val="2"/>
      </rPr>
      <t xml:space="preserve"> (T)</t>
    </r>
  </si>
  <si>
    <r>
      <t>PALOMINO LEON FIDEL HUGO</t>
    </r>
    <r>
      <rPr>
        <b/>
        <sz val="22"/>
        <rFont val="Arial Narrow"/>
        <family val="2"/>
      </rPr>
      <t xml:space="preserve"> (T)</t>
    </r>
  </si>
  <si>
    <r>
      <t xml:space="preserve">SANTANA ANTEZANA MARIA ELENA </t>
    </r>
    <r>
      <rPr>
        <b/>
        <sz val="22"/>
        <rFont val="Arial Narrow"/>
        <family val="2"/>
      </rPr>
      <t>(T)</t>
    </r>
  </si>
  <si>
    <r>
      <t>CALIZAYA HUALPA RUBEN TOMAS</t>
    </r>
    <r>
      <rPr>
        <b/>
        <sz val="22"/>
        <rFont val="Arial Narrow"/>
        <family val="2"/>
      </rPr>
      <t xml:space="preserve"> (T)</t>
    </r>
  </si>
  <si>
    <r>
      <t xml:space="preserve">CONCHA CHAVEZ WILIAMAN PERCY </t>
    </r>
    <r>
      <rPr>
        <b/>
        <sz val="22"/>
        <rFont val="Arial Narrow"/>
        <family val="2"/>
      </rPr>
      <t>(P)</t>
    </r>
  </si>
  <si>
    <r>
      <t>4°JUZGADO CIVIL - COMERCIAL DE  HUANCAYO</t>
    </r>
    <r>
      <rPr>
        <sz val="22"/>
        <color rgb="FFFF0000"/>
        <rFont val="Arial Narrow"/>
        <family val="2"/>
      </rPr>
      <t xml:space="preserve"> (EN ADICION AL 4° J. DE TRABAJO)</t>
    </r>
  </si>
  <si>
    <r>
      <t>CORILLA BAQUERIZO JENIS AIDA</t>
    </r>
    <r>
      <rPr>
        <b/>
        <sz val="22"/>
        <rFont val="Arial Narrow"/>
        <family val="2"/>
      </rPr>
      <t xml:space="preserve"> (S)</t>
    </r>
  </si>
  <si>
    <r>
      <t xml:space="preserve">ALVARADO PEREZ JUANA VIRGINIA </t>
    </r>
    <r>
      <rPr>
        <b/>
        <sz val="22"/>
        <rFont val="Arial Narrow"/>
        <family val="2"/>
      </rPr>
      <t>(T)</t>
    </r>
    <r>
      <rPr>
        <sz val="22"/>
        <rFont val="Arial Narrow"/>
        <family val="2"/>
      </rPr>
      <t xml:space="preserve"> </t>
    </r>
  </si>
  <si>
    <r>
      <t xml:space="preserve">JORGE RAMIREZ  KATHIA CORINA </t>
    </r>
    <r>
      <rPr>
        <b/>
        <sz val="22"/>
        <rFont val="Arial Narrow"/>
        <family val="2"/>
      </rPr>
      <t>(S)</t>
    </r>
  </si>
  <si>
    <r>
      <t xml:space="preserve">SUASNABAR TOLENTINO LUIS RICARDO </t>
    </r>
    <r>
      <rPr>
        <b/>
        <sz val="22"/>
        <rFont val="Arial Narrow"/>
        <family val="2"/>
      </rPr>
      <t>(S)</t>
    </r>
  </si>
  <si>
    <r>
      <t xml:space="preserve">ALANYA CASTILLO MIGUEL ANGEL </t>
    </r>
    <r>
      <rPr>
        <b/>
        <sz val="22"/>
        <rFont val="Arial Narrow"/>
        <family val="2"/>
      </rPr>
      <t>(T)</t>
    </r>
  </si>
  <si>
    <r>
      <t xml:space="preserve">PEREZ  NAVARRO RODER LENIN </t>
    </r>
    <r>
      <rPr>
        <b/>
        <sz val="22"/>
        <rFont val="Arial Narrow"/>
        <family val="2"/>
      </rPr>
      <t>(S)</t>
    </r>
  </si>
  <si>
    <r>
      <t xml:space="preserve">CORILLOCLLA SANCHEZ DIANA LUZ </t>
    </r>
    <r>
      <rPr>
        <b/>
        <sz val="22"/>
        <rFont val="Arial Narrow"/>
        <family val="2"/>
      </rPr>
      <t>(S)</t>
    </r>
  </si>
  <si>
    <r>
      <t xml:space="preserve">CORZO HINOJOSA SAUL YUNISHIRO </t>
    </r>
    <r>
      <rPr>
        <b/>
        <sz val="22"/>
        <rFont val="Arial Narrow"/>
        <family val="2"/>
      </rPr>
      <t>(S)</t>
    </r>
  </si>
  <si>
    <r>
      <t xml:space="preserve">ALEJANDRO HUANUCO ROSEMARIE CLEMENCIA </t>
    </r>
    <r>
      <rPr>
        <b/>
        <sz val="22"/>
        <rFont val="Arial Narrow"/>
        <family val="2"/>
      </rPr>
      <t>(S)</t>
    </r>
  </si>
  <si>
    <r>
      <t xml:space="preserve">MEDRANO ALIAGA ANA PAULA </t>
    </r>
    <r>
      <rPr>
        <b/>
        <sz val="22"/>
        <rFont val="Arial Narrow"/>
        <family val="2"/>
      </rPr>
      <t>(S)</t>
    </r>
  </si>
  <si>
    <r>
      <t xml:space="preserve">MENDEZ CORNEJO CLAUDIO LUIS </t>
    </r>
    <r>
      <rPr>
        <b/>
        <sz val="22"/>
        <rFont val="Arial Narrow"/>
        <family val="2"/>
      </rPr>
      <t>(S)</t>
    </r>
  </si>
  <si>
    <r>
      <t xml:space="preserve">BALDEON VILLANUEVA HERNAN MAVITO </t>
    </r>
    <r>
      <rPr>
        <b/>
        <sz val="22"/>
        <rFont val="Arial Narrow"/>
        <family val="2"/>
      </rPr>
      <t>(S)</t>
    </r>
  </si>
  <si>
    <r>
      <t xml:space="preserve">VELASQUEZ VIVAS ALIDA SOLEDAD </t>
    </r>
    <r>
      <rPr>
        <b/>
        <sz val="22"/>
        <rFont val="Arial Narrow"/>
        <family val="2"/>
      </rPr>
      <t>(S)</t>
    </r>
  </si>
  <si>
    <r>
      <t xml:space="preserve">OLIVERA MONTERO IRMA ROSA </t>
    </r>
    <r>
      <rPr>
        <b/>
        <sz val="22"/>
        <rFont val="Arial Narrow"/>
        <family val="2"/>
      </rPr>
      <t>(T)</t>
    </r>
  </si>
  <si>
    <r>
      <t xml:space="preserve">ROJAS LÁZARO WILLIAM RAÚL </t>
    </r>
    <r>
      <rPr>
        <b/>
        <sz val="22"/>
        <rFont val="Arial Narrow"/>
        <family val="2"/>
      </rPr>
      <t>(T)</t>
    </r>
  </si>
  <si>
    <r>
      <t xml:space="preserve">DUEÑAS IZARRA FLOR DE LIZ </t>
    </r>
    <r>
      <rPr>
        <b/>
        <sz val="22"/>
        <rFont val="Arial Narrow"/>
        <family val="2"/>
      </rPr>
      <t>(S)</t>
    </r>
  </si>
  <si>
    <r>
      <t xml:space="preserve">DE LA CRUZ HIDALGO ZEIDA </t>
    </r>
    <r>
      <rPr>
        <b/>
        <sz val="22"/>
        <rFont val="Arial Narrow"/>
        <family val="2"/>
      </rPr>
      <t>(S)</t>
    </r>
  </si>
  <si>
    <r>
      <t xml:space="preserve">SOTELO BERMUDEZ MARIA ELENA </t>
    </r>
    <r>
      <rPr>
        <b/>
        <sz val="22"/>
        <rFont val="Arial Narrow"/>
        <family val="2"/>
      </rPr>
      <t>(S)</t>
    </r>
  </si>
  <si>
    <r>
      <t xml:space="preserve">AUQUI HUERTA TEOFANES EDGAR </t>
    </r>
    <r>
      <rPr>
        <b/>
        <sz val="22"/>
        <rFont val="Arial Narrow"/>
        <family val="2"/>
      </rPr>
      <t>(T)</t>
    </r>
  </si>
  <si>
    <r>
      <t xml:space="preserve">CRISTOVAL DE LA CRUZ TIMOTEO </t>
    </r>
    <r>
      <rPr>
        <b/>
        <sz val="22"/>
        <rFont val="Arial Narrow"/>
        <family val="2"/>
      </rPr>
      <t>(T)</t>
    </r>
  </si>
  <si>
    <r>
      <t xml:space="preserve">CORRALES MELGAREJO EDWIN RICARDO </t>
    </r>
    <r>
      <rPr>
        <b/>
        <sz val="22"/>
        <rFont val="Arial Narrow"/>
        <family val="2"/>
      </rPr>
      <t>(T)</t>
    </r>
  </si>
  <si>
    <r>
      <t xml:space="preserve">OLIVERA GUERRA NICK </t>
    </r>
    <r>
      <rPr>
        <b/>
        <sz val="22"/>
        <rFont val="Arial Narrow"/>
        <family val="2"/>
      </rPr>
      <t>(T)</t>
    </r>
  </si>
  <si>
    <r>
      <t xml:space="preserve">RODRIGUEZ HUAMANI CRISTOBAL EDUARDO </t>
    </r>
    <r>
      <rPr>
        <b/>
        <sz val="22"/>
        <rFont val="Arial Narrow"/>
        <family val="2"/>
      </rPr>
      <t>(T)</t>
    </r>
  </si>
  <si>
    <r>
      <t xml:space="preserve">CARVO CASTRO CARLOS ABRAHAM </t>
    </r>
    <r>
      <rPr>
        <b/>
        <sz val="22"/>
        <rFont val="Arial Narrow"/>
        <family val="2"/>
      </rPr>
      <t>(T)</t>
    </r>
  </si>
  <si>
    <r>
      <t xml:space="preserve">PIMENTEL ZEGARRA BERNARDO ALCIBIADES </t>
    </r>
    <r>
      <rPr>
        <b/>
        <sz val="22"/>
        <rFont val="Arial Narrow"/>
        <family val="2"/>
      </rPr>
      <t>(T)</t>
    </r>
  </si>
  <si>
    <r>
      <t xml:space="preserve">CHIPANA GUILLEN WALTER </t>
    </r>
    <r>
      <rPr>
        <b/>
        <sz val="22"/>
        <rFont val="Arial Narrow"/>
        <family val="2"/>
      </rPr>
      <t>(T)</t>
    </r>
  </si>
  <si>
    <r>
      <t xml:space="preserve">VICUÑA ZAMORA JESUS </t>
    </r>
    <r>
      <rPr>
        <b/>
        <sz val="22"/>
        <rFont val="Arial Narrow"/>
        <family val="2"/>
      </rPr>
      <t>(T)</t>
    </r>
  </si>
  <si>
    <r>
      <t xml:space="preserve">BUSTAMANTE VERA JORGE ENRIQUE </t>
    </r>
    <r>
      <rPr>
        <b/>
        <sz val="22"/>
        <rFont val="Arial Narrow"/>
        <family val="2"/>
      </rPr>
      <t>(T)</t>
    </r>
  </si>
  <si>
    <r>
      <t xml:space="preserve">CASTILLO AYALA MILANOVA DELIA </t>
    </r>
    <r>
      <rPr>
        <b/>
        <sz val="22"/>
        <rFont val="Arial Narrow"/>
        <family val="2"/>
      </rPr>
      <t>(S)</t>
    </r>
  </si>
  <si>
    <r>
      <t xml:space="preserve">RAMOS REYMUNDO ROSSANNA </t>
    </r>
    <r>
      <rPr>
        <b/>
        <sz val="22"/>
        <rFont val="Arial Narrow"/>
        <family val="2"/>
      </rPr>
      <t>(P)</t>
    </r>
  </si>
  <si>
    <r>
      <t xml:space="preserve">HUAYLLANI MOLINA ORLANDO </t>
    </r>
    <r>
      <rPr>
        <b/>
        <sz val="22"/>
        <rFont val="Arial Narrow"/>
        <family val="2"/>
      </rPr>
      <t>(S)</t>
    </r>
  </si>
  <si>
    <r>
      <t>BORDA VARGAS ITALO ARTURO</t>
    </r>
    <r>
      <rPr>
        <b/>
        <sz val="22"/>
        <rFont val="Arial Narrow"/>
        <family val="2"/>
      </rPr>
      <t xml:space="preserve"> (T)</t>
    </r>
  </si>
  <si>
    <r>
      <t xml:space="preserve">MANTARI MOLINA MANUEL </t>
    </r>
    <r>
      <rPr>
        <b/>
        <sz val="22"/>
        <rFont val="Arial Narrow"/>
        <family val="2"/>
      </rPr>
      <t>(S)</t>
    </r>
  </si>
  <si>
    <r>
      <t xml:space="preserve">LUQUE PINTO JORGE RENE </t>
    </r>
    <r>
      <rPr>
        <b/>
        <sz val="22"/>
        <rFont val="Arial Narrow"/>
        <family val="2"/>
      </rPr>
      <t>(T)</t>
    </r>
  </si>
  <si>
    <r>
      <t xml:space="preserve">PEÑA TORRES EVGUENI </t>
    </r>
    <r>
      <rPr>
        <b/>
        <sz val="22"/>
        <rFont val="Arial Narrow"/>
        <family val="2"/>
      </rPr>
      <t>(T)</t>
    </r>
  </si>
  <si>
    <r>
      <t xml:space="preserve">SANTANA SOCUALAYA JESUS </t>
    </r>
    <r>
      <rPr>
        <b/>
        <sz val="22"/>
        <rFont val="Arial Narrow"/>
        <family val="2"/>
      </rPr>
      <t>(T)</t>
    </r>
  </si>
  <si>
    <r>
      <t xml:space="preserve">TAFUR FUENTES CESAR AUGUSTO </t>
    </r>
    <r>
      <rPr>
        <b/>
        <sz val="22"/>
        <rFont val="Arial Narrow"/>
        <family val="2"/>
      </rPr>
      <t>(T)</t>
    </r>
  </si>
  <si>
    <r>
      <t xml:space="preserve">LLALLICO MANZANEDO ALBERTO HENRY </t>
    </r>
    <r>
      <rPr>
        <b/>
        <sz val="22"/>
        <rFont val="Arial Narrow"/>
        <family val="2"/>
      </rPr>
      <t>(S)</t>
    </r>
  </si>
  <si>
    <r>
      <t>VILLARREAL BALBIN IVAN</t>
    </r>
    <r>
      <rPr>
        <b/>
        <sz val="22"/>
        <rFont val="Arial Narrow"/>
        <family val="2"/>
      </rPr>
      <t xml:space="preserve"> (T)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</si>
</sst>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26"/>
      <color theme="1"/>
      <name val="Arial Narrow"/>
      <family val="2"/>
    </font>
    <font>
      <b/>
      <sz val="22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22"/>
      <name val="Arial Narrow"/>
      <family val="2"/>
    </font>
    <font>
      <b/>
      <sz val="24"/>
      <color theme="1"/>
      <name val="Arial Narrow"/>
      <family val="2"/>
    </font>
    <font>
      <sz val="18"/>
      <name val="Arial Narrow"/>
      <family val="2"/>
    </font>
    <font>
      <sz val="18"/>
      <color theme="1"/>
      <name val="Arial Narrow"/>
      <family val="2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24"/>
      <name val="Arial Narrow"/>
      <family val="2"/>
    </font>
    <font>
      <sz val="16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22"/>
      <color rgb="FFFF0000"/>
      <name val="Arial Narrow"/>
      <family val="2"/>
    </font>
    <font>
      <sz val="11"/>
      <color theme="1"/>
      <name val="Calibri"/>
      <family val="2"/>
      <scheme val="minor"/>
    </font>
    <font>
      <sz val="22"/>
      <color theme="1"/>
      <name val="Arial Narrow"/>
      <family val="2"/>
    </font>
    <font>
      <sz val="22"/>
      <name val="Arial Narrow"/>
      <family val="2"/>
    </font>
    <font>
      <b/>
      <sz val="11"/>
      <color rgb="FFFF0000"/>
      <name val="Arial Narrow"/>
      <family val="2"/>
    </font>
    <font>
      <b/>
      <sz val="72"/>
      <color theme="1"/>
      <name val="Arial Narrow"/>
      <family val="2"/>
    </font>
    <font>
      <b/>
      <sz val="26"/>
      <color theme="0"/>
      <name val="Arial Narrow"/>
      <family val="2"/>
    </font>
    <font>
      <b/>
      <sz val="22"/>
      <color theme="0"/>
      <name val="Arial Narrow"/>
      <family val="2"/>
    </font>
    <font>
      <b/>
      <sz val="22"/>
      <color rgb="FF002060"/>
      <name val="Arial Narrow"/>
      <family val="2"/>
    </font>
    <font>
      <sz val="22"/>
      <color rgb="FFFF0000"/>
      <name val="Arial Narrow"/>
      <family val="2"/>
    </font>
    <font>
      <b/>
      <sz val="26"/>
      <color theme="1"/>
      <name val="Arial Narrow"/>
      <family val="2"/>
    </font>
    <font>
      <b/>
      <sz val="26"/>
      <name val="Arial Narrow"/>
      <family val="2"/>
    </font>
    <font>
      <b/>
      <sz val="72"/>
      <name val="Arial Narrow"/>
      <family val="2"/>
    </font>
    <font>
      <b/>
      <sz val="24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F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double">
        <color theme="8" tint="-0.499984740745262"/>
      </left>
      <right style="thin">
        <color theme="8" tint="-0.499984740745262"/>
      </right>
      <top style="double">
        <color theme="8" tint="-0.499984740745262"/>
      </top>
      <bottom style="thin">
        <color theme="8" tint="-0.499984740745262"/>
      </bottom>
      <diagonal/>
    </border>
    <border>
      <left style="double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double">
        <color theme="8" tint="-0.499984740745262"/>
      </right>
      <top/>
      <bottom style="thin">
        <color theme="8" tint="-0.499984740745262"/>
      </bottom>
      <diagonal/>
    </border>
    <border>
      <left/>
      <right style="double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medium">
        <color theme="8" tint="-0.499984740745262"/>
      </right>
      <top style="double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double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double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double">
        <color theme="8" tint="-0.499984740745262"/>
      </bottom>
      <diagonal/>
    </border>
    <border>
      <left style="medium">
        <color theme="8" tint="-0.499984740745262"/>
      </left>
      <right style="double">
        <color theme="8" tint="-0.499984740745262"/>
      </right>
      <top style="medium">
        <color theme="8" tint="-0.499984740745262"/>
      </top>
      <bottom style="double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/>
      <right style="medium">
        <color theme="8" tint="-0.499984740745262"/>
      </right>
      <top/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 style="double">
        <color theme="8" tint="-0.499984740745262"/>
      </bottom>
      <diagonal/>
    </border>
    <border>
      <left style="double">
        <color rgb="FF0070C0"/>
      </left>
      <right style="thin">
        <color theme="8" tint="-0.499984740745262"/>
      </right>
      <top style="double">
        <color rgb="FF0070C0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double">
        <color rgb="FF0070C0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double">
        <color rgb="FF0070C0"/>
      </top>
      <bottom style="medium">
        <color theme="8" tint="-0.499984740745262"/>
      </bottom>
      <diagonal/>
    </border>
    <border>
      <left style="medium">
        <color theme="8" tint="-0.499984740745262"/>
      </left>
      <right style="double">
        <color rgb="FF0070C0"/>
      </right>
      <top style="double">
        <color rgb="FF0070C0"/>
      </top>
      <bottom style="medium">
        <color theme="8" tint="-0.499984740745262"/>
      </bottom>
      <diagonal/>
    </border>
    <border>
      <left style="double">
        <color rgb="FF0070C0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double">
        <color rgb="FF0070C0"/>
      </right>
      <top style="medium">
        <color theme="8" tint="-0.499984740745262"/>
      </top>
      <bottom style="medium">
        <color theme="8" tint="-0.499984740745262"/>
      </bottom>
      <diagonal/>
    </border>
    <border>
      <left style="double">
        <color rgb="FF0070C0"/>
      </left>
      <right style="thin">
        <color theme="8" tint="-0.499984740745262"/>
      </right>
      <top style="thin">
        <color theme="8" tint="-0.499984740745262"/>
      </top>
      <bottom style="double">
        <color rgb="FF0070C0"/>
      </bottom>
      <diagonal/>
    </border>
    <border>
      <left style="thin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double">
        <color rgb="FF0070C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double">
        <color rgb="FF0070C0"/>
      </bottom>
      <diagonal/>
    </border>
    <border>
      <left style="medium">
        <color theme="8" tint="-0.499984740745262"/>
      </left>
      <right style="double">
        <color rgb="FF0070C0"/>
      </right>
      <top style="medium">
        <color theme="8" tint="-0.499984740745262"/>
      </top>
      <bottom style="double">
        <color rgb="FF0070C0"/>
      </bottom>
      <diagonal/>
    </border>
    <border>
      <left/>
      <right style="double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medium">
        <color theme="8" tint="-0.499984740745262"/>
      </right>
      <top style="double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double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double">
        <color rgb="FF0070C0"/>
      </bottom>
      <diagonal/>
    </border>
    <border>
      <left style="medium">
        <color theme="8" tint="-0.499984740745262"/>
      </left>
      <right/>
      <top style="double">
        <color rgb="FF0070C0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double">
        <color rgb="FF0070C0"/>
      </bottom>
      <diagonal/>
    </border>
    <border>
      <left/>
      <right style="medium">
        <color theme="8" tint="-0.499984740745262"/>
      </right>
      <top style="double">
        <color rgb="FF0070C0"/>
      </top>
      <bottom style="medium">
        <color theme="8" tint="-0.499984740745262"/>
      </bottom>
      <diagonal/>
    </border>
    <border>
      <left style="double">
        <color theme="4" tint="-0.499984740745262"/>
      </left>
      <right style="medium">
        <color theme="4" tint="-0.499984740745262"/>
      </right>
      <top style="double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double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medium">
        <color theme="4" tint="-0.499984740745262"/>
      </bottom>
      <diagonal/>
    </border>
    <border>
      <left style="double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double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double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double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double">
        <color theme="4" tint="-0.499984740745262"/>
      </bottom>
      <diagonal/>
    </border>
    <border>
      <left style="medium">
        <color theme="4" tint="-0.499984740745262"/>
      </left>
      <right style="double">
        <color theme="4" tint="-0.499984740745262"/>
      </right>
      <top style="medium">
        <color theme="4" tint="-0.499984740745262"/>
      </top>
      <bottom style="double">
        <color theme="4" tint="-0.499984740745262"/>
      </bottom>
      <diagonal/>
    </border>
    <border>
      <left style="double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double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double">
        <color theme="4" tint="-0.499984740745262"/>
      </right>
      <top style="medium">
        <color theme="4" tint="-0.499984740745262"/>
      </top>
      <bottom/>
      <diagonal/>
    </border>
    <border>
      <left style="medium">
        <color theme="8" tint="-0.499984740745262"/>
      </left>
      <right style="double">
        <color theme="8" tint="-0.499984740745262"/>
      </right>
      <top style="medium">
        <color theme="8" tint="-0.499984740745262"/>
      </top>
      <bottom/>
      <diagonal/>
    </border>
    <border>
      <left style="double">
        <color theme="4" tint="-0.499984740745262"/>
      </left>
      <right style="medium">
        <color theme="4" tint="-0.499984740745262"/>
      </right>
      <top style="double">
        <color rgb="FF0070C0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double">
        <color rgb="FF0070C0"/>
      </top>
      <bottom style="medium">
        <color theme="4" tint="-0.499984740745262"/>
      </bottom>
      <diagonal/>
    </border>
    <border>
      <left style="medium">
        <color theme="4" tint="-0.499984740745262"/>
      </left>
      <right style="double">
        <color theme="4" tint="-0.499984740745262"/>
      </right>
      <top style="double">
        <color rgb="FF0070C0"/>
      </top>
      <bottom style="medium">
        <color theme="4" tint="-0.499984740745262"/>
      </bottom>
      <diagonal/>
    </border>
  </borders>
  <cellStyleXfs count="3">
    <xf numFmtId="0" fontId="0" fillId="0" borderId="0"/>
    <xf numFmtId="164" fontId="15" fillId="0" borderId="0"/>
    <xf numFmtId="9" fontId="17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1" fontId="2" fillId="8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" fontId="8" fillId="8" borderId="9" xfId="0" applyNumberFormat="1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1" fontId="5" fillId="7" borderId="9" xfId="0" applyNumberFormat="1" applyFont="1" applyFill="1" applyBorder="1" applyAlignment="1">
      <alignment horizontal="center" vertical="center"/>
    </xf>
    <xf numFmtId="1" fontId="2" fillId="7" borderId="9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1" fontId="8" fillId="4" borderId="9" xfId="0" applyNumberFormat="1" applyFont="1" applyFill="1" applyBorder="1" applyAlignment="1">
      <alignment horizontal="center" vertical="center"/>
    </xf>
    <xf numFmtId="1" fontId="7" fillId="8" borderId="9" xfId="0" applyNumberFormat="1" applyFont="1" applyFill="1" applyBorder="1" applyAlignment="1">
      <alignment horizontal="center" vertical="center"/>
    </xf>
    <xf numFmtId="1" fontId="6" fillId="11" borderId="9" xfId="0" applyNumberFormat="1" applyFont="1" applyFill="1" applyBorder="1" applyAlignment="1">
      <alignment horizontal="center" vertical="center"/>
    </xf>
    <xf numFmtId="1" fontId="2" fillId="11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165" fontId="8" fillId="2" borderId="9" xfId="2" applyNumberFormat="1" applyFont="1" applyFill="1" applyBorder="1" applyAlignment="1">
      <alignment horizontal="center" vertical="center"/>
    </xf>
    <xf numFmtId="10" fontId="8" fillId="2" borderId="9" xfId="2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5" fillId="8" borderId="9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24" fillId="10" borderId="19" xfId="0" applyFont="1" applyFill="1" applyBorder="1" applyAlignment="1">
      <alignment horizontal="center" vertical="center"/>
    </xf>
    <xf numFmtId="1" fontId="2" fillId="8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1" fontId="5" fillId="7" borderId="21" xfId="0" applyNumberFormat="1" applyFont="1" applyFill="1" applyBorder="1" applyAlignment="1">
      <alignment horizontal="center" vertical="center"/>
    </xf>
    <xf numFmtId="1" fontId="2" fillId="7" borderId="21" xfId="0" applyNumberFormat="1" applyFont="1" applyFill="1" applyBorder="1" applyAlignment="1">
      <alignment horizontal="center" vertical="center"/>
    </xf>
    <xf numFmtId="1" fontId="18" fillId="0" borderId="21" xfId="0" applyNumberFormat="1" applyFont="1" applyFill="1" applyBorder="1" applyAlignment="1">
      <alignment horizontal="center" vertical="center"/>
    </xf>
    <xf numFmtId="1" fontId="2" fillId="11" borderId="21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4" fillId="10" borderId="23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  <xf numFmtId="1" fontId="2" fillId="8" borderId="27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1" fontId="5" fillId="7" borderId="27" xfId="0" applyNumberFormat="1" applyFont="1" applyFill="1" applyBorder="1" applyAlignment="1">
      <alignment horizontal="center" vertical="center"/>
    </xf>
    <xf numFmtId="1" fontId="2" fillId="7" borderId="27" xfId="0" applyNumberFormat="1" applyFont="1" applyFill="1" applyBorder="1" applyAlignment="1">
      <alignment horizontal="center" vertical="center"/>
    </xf>
    <xf numFmtId="1" fontId="18" fillId="0" borderId="27" xfId="0" applyNumberFormat="1" applyFont="1" applyFill="1" applyBorder="1" applyAlignment="1">
      <alignment horizontal="center" vertical="center"/>
    </xf>
    <xf numFmtId="1" fontId="2" fillId="11" borderId="27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165" fontId="16" fillId="11" borderId="9" xfId="0" applyNumberFormat="1" applyFont="1" applyFill="1" applyBorder="1" applyAlignment="1">
      <alignment horizontal="center" vertical="center" wrapText="1"/>
    </xf>
    <xf numFmtId="1" fontId="18" fillId="8" borderId="9" xfId="0" applyNumberFormat="1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1" fontId="19" fillId="8" borderId="9" xfId="0" applyNumberFormat="1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1" fontId="18" fillId="8" borderId="21" xfId="0" applyNumberFormat="1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1" fontId="19" fillId="8" borderId="27" xfId="0" applyNumberFormat="1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18" fillId="11" borderId="22" xfId="0" applyFont="1" applyFill="1" applyBorder="1" applyAlignment="1">
      <alignment horizontal="center" vertical="center"/>
    </xf>
    <xf numFmtId="0" fontId="18" fillId="11" borderId="24" xfId="0" applyFont="1" applyFill="1" applyBorder="1" applyAlignment="1">
      <alignment horizontal="center" vertical="center"/>
    </xf>
    <xf numFmtId="0" fontId="19" fillId="11" borderId="24" xfId="0" applyFont="1" applyFill="1" applyBorder="1" applyAlignment="1">
      <alignment horizontal="center" vertical="center"/>
    </xf>
    <xf numFmtId="0" fontId="19" fillId="11" borderId="27" xfId="0" applyFont="1" applyFill="1" applyBorder="1" applyAlignment="1">
      <alignment horizontal="center" vertical="center"/>
    </xf>
    <xf numFmtId="0" fontId="19" fillId="11" borderId="2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/>
    </xf>
    <xf numFmtId="1" fontId="18" fillId="7" borderId="9" xfId="0" applyNumberFormat="1" applyFont="1" applyFill="1" applyBorder="1" applyAlignment="1">
      <alignment horizontal="center" vertical="center"/>
    </xf>
    <xf numFmtId="165" fontId="18" fillId="2" borderId="9" xfId="2" applyNumberFormat="1" applyFont="1" applyFill="1" applyBorder="1" applyAlignment="1">
      <alignment horizontal="center" vertical="center"/>
    </xf>
    <xf numFmtId="10" fontId="18" fillId="2" borderId="9" xfId="2" applyNumberFormat="1" applyFont="1" applyFill="1" applyBorder="1" applyAlignment="1">
      <alignment horizontal="center" vertical="center"/>
    </xf>
    <xf numFmtId="165" fontId="18" fillId="6" borderId="9" xfId="2" applyNumberFormat="1" applyFont="1" applyFill="1" applyBorder="1" applyAlignment="1">
      <alignment horizontal="center" vertical="center"/>
    </xf>
    <xf numFmtId="10" fontId="18" fillId="6" borderId="9" xfId="2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1" fontId="19" fillId="7" borderId="9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1" fontId="18" fillId="7" borderId="21" xfId="0" applyNumberFormat="1" applyFont="1" applyFill="1" applyBorder="1" applyAlignment="1">
      <alignment horizontal="center" vertical="center"/>
    </xf>
    <xf numFmtId="1" fontId="19" fillId="8" borderId="21" xfId="0" applyNumberFormat="1" applyFont="1" applyFill="1" applyBorder="1" applyAlignment="1">
      <alignment horizontal="center" vertical="center"/>
    </xf>
    <xf numFmtId="165" fontId="18" fillId="2" borderId="21" xfId="2" applyNumberFormat="1" applyFont="1" applyFill="1" applyBorder="1" applyAlignment="1">
      <alignment horizontal="center" vertical="center"/>
    </xf>
    <xf numFmtId="10" fontId="18" fillId="2" borderId="21" xfId="2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1" fontId="19" fillId="7" borderId="27" xfId="0" applyNumberFormat="1" applyFont="1" applyFill="1" applyBorder="1" applyAlignment="1">
      <alignment horizontal="center" vertical="center"/>
    </xf>
    <xf numFmtId="165" fontId="18" fillId="2" borderId="27" xfId="2" applyNumberFormat="1" applyFont="1" applyFill="1" applyBorder="1" applyAlignment="1">
      <alignment horizontal="center" vertical="center"/>
    </xf>
    <xf numFmtId="10" fontId="18" fillId="2" borderId="27" xfId="2" applyNumberFormat="1" applyFont="1" applyFill="1" applyBorder="1" applyAlignment="1">
      <alignment horizontal="center" vertical="center"/>
    </xf>
    <xf numFmtId="1" fontId="26" fillId="11" borderId="9" xfId="0" applyNumberFormat="1" applyFont="1" applyFill="1" applyBorder="1" applyAlignment="1">
      <alignment horizontal="center" vertical="center"/>
    </xf>
    <xf numFmtId="1" fontId="27" fillId="11" borderId="9" xfId="0" applyNumberFormat="1" applyFont="1" applyFill="1" applyBorder="1" applyAlignment="1">
      <alignment horizontal="center" vertical="center"/>
    </xf>
    <xf numFmtId="1" fontId="26" fillId="11" borderId="21" xfId="0" applyNumberFormat="1" applyFont="1" applyFill="1" applyBorder="1" applyAlignment="1">
      <alignment horizontal="center" vertical="center"/>
    </xf>
    <xf numFmtId="1" fontId="26" fillId="11" borderId="27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1" fontId="2" fillId="8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" fontId="18" fillId="8" borderId="6" xfId="0" applyNumberFormat="1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" fontId="8" fillId="7" borderId="6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" fontId="2" fillId="7" borderId="6" xfId="0" applyNumberFormat="1" applyFont="1" applyFill="1" applyBorder="1" applyAlignment="1">
      <alignment horizontal="center" vertical="center"/>
    </xf>
    <xf numFmtId="1" fontId="18" fillId="0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center" vertical="center"/>
    </xf>
    <xf numFmtId="1" fontId="8" fillId="8" borderId="6" xfId="0" applyNumberFormat="1" applyFont="1" applyFill="1" applyBorder="1" applyAlignment="1">
      <alignment horizontal="center" vertical="center"/>
    </xf>
    <xf numFmtId="1" fontId="7" fillId="8" borderId="6" xfId="0" applyNumberFormat="1" applyFont="1" applyFill="1" applyBorder="1" applyAlignment="1">
      <alignment horizontal="center" vertical="center"/>
    </xf>
    <xf numFmtId="1" fontId="26" fillId="11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165" fontId="8" fillId="2" borderId="6" xfId="2" applyNumberFormat="1" applyFont="1" applyFill="1" applyBorder="1" applyAlignment="1">
      <alignment horizontal="center" vertical="center"/>
    </xf>
    <xf numFmtId="10" fontId="8" fillId="2" borderId="6" xfId="2" applyNumberFormat="1" applyFont="1" applyFill="1" applyBorder="1" applyAlignment="1">
      <alignment horizontal="center" vertical="center"/>
    </xf>
    <xf numFmtId="1" fontId="6" fillId="11" borderId="6" xfId="0" applyNumberFormat="1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1" fontId="18" fillId="11" borderId="10" xfId="0" applyNumberFormat="1" applyFont="1" applyFill="1" applyBorder="1" applyAlignment="1">
      <alignment horizontal="center" vertical="center"/>
    </xf>
    <xf numFmtId="1" fontId="2" fillId="7" borderId="31" xfId="0" applyNumberFormat="1" applyFont="1" applyFill="1" applyBorder="1" applyAlignment="1">
      <alignment horizontal="center" vertical="center"/>
    </xf>
    <xf numFmtId="1" fontId="2" fillId="7" borderId="32" xfId="0" applyNumberFormat="1" applyFont="1" applyFill="1" applyBorder="1" applyAlignment="1">
      <alignment horizontal="center" vertical="center"/>
    </xf>
    <xf numFmtId="1" fontId="5" fillId="7" borderId="32" xfId="0" applyNumberFormat="1" applyFont="1" applyFill="1" applyBorder="1" applyAlignment="1">
      <alignment horizontal="center" vertical="center"/>
    </xf>
    <xf numFmtId="1" fontId="2" fillId="7" borderId="35" xfId="0" applyNumberFormat="1" applyFont="1" applyFill="1" applyBorder="1" applyAlignment="1">
      <alignment horizontal="center" vertical="center"/>
    </xf>
    <xf numFmtId="1" fontId="5" fillId="7" borderId="34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 wrapText="1"/>
    </xf>
    <xf numFmtId="1" fontId="18" fillId="0" borderId="5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9" fillId="0" borderId="8" xfId="0" applyNumberFormat="1" applyFont="1" applyFill="1" applyBorder="1" applyAlignment="1">
      <alignment horizontal="center" vertical="center"/>
    </xf>
    <xf numFmtId="1" fontId="18" fillId="0" borderId="36" xfId="0" applyNumberFormat="1" applyFont="1" applyFill="1" applyBorder="1" applyAlignment="1">
      <alignment horizontal="center" vertical="center"/>
    </xf>
    <xf numFmtId="1" fontId="18" fillId="0" borderId="37" xfId="0" applyNumberFormat="1" applyFont="1" applyFill="1" applyBorder="1" applyAlignment="1">
      <alignment horizontal="center" vertical="center"/>
    </xf>
    <xf numFmtId="1" fontId="26" fillId="7" borderId="6" xfId="0" applyNumberFormat="1" applyFont="1" applyFill="1" applyBorder="1" applyAlignment="1">
      <alignment horizontal="center" vertical="center"/>
    </xf>
    <xf numFmtId="1" fontId="26" fillId="7" borderId="9" xfId="0" applyNumberFormat="1" applyFont="1" applyFill="1" applyBorder="1" applyAlignment="1">
      <alignment horizontal="center" vertical="center"/>
    </xf>
    <xf numFmtId="1" fontId="26" fillId="7" borderId="21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1" fontId="5" fillId="2" borderId="41" xfId="0" applyNumberFormat="1" applyFont="1" applyFill="1" applyBorder="1" applyAlignment="1">
      <alignment horizontal="center" vertical="center"/>
    </xf>
    <xf numFmtId="1" fontId="5" fillId="2" borderId="42" xfId="0" applyNumberFormat="1" applyFont="1" applyFill="1" applyBorder="1" applyAlignment="1">
      <alignment horizontal="center" vertical="center"/>
    </xf>
    <xf numFmtId="1" fontId="5" fillId="2" borderId="43" xfId="0" applyNumberFormat="1" applyFont="1" applyFill="1" applyBorder="1" applyAlignment="1">
      <alignment horizontal="center" vertical="center"/>
    </xf>
    <xf numFmtId="1" fontId="5" fillId="2" borderId="44" xfId="0" applyNumberFormat="1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5" fillId="2" borderId="4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 wrapText="1"/>
    </xf>
    <xf numFmtId="165" fontId="29" fillId="11" borderId="6" xfId="2" applyNumberFormat="1" applyFont="1" applyFill="1" applyBorder="1" applyAlignment="1">
      <alignment horizontal="center" vertical="center"/>
    </xf>
    <xf numFmtId="165" fontId="29" fillId="11" borderId="9" xfId="2" applyNumberFormat="1" applyFont="1" applyFill="1" applyBorder="1" applyAlignment="1">
      <alignment horizontal="center" vertical="center"/>
    </xf>
    <xf numFmtId="165" fontId="5" fillId="11" borderId="9" xfId="2" applyNumberFormat="1" applyFont="1" applyFill="1" applyBorder="1" applyAlignment="1">
      <alignment horizontal="center" vertical="center"/>
    </xf>
    <xf numFmtId="165" fontId="5" fillId="11" borderId="27" xfId="2" applyNumberFormat="1" applyFont="1" applyFill="1" applyBorder="1" applyAlignment="1">
      <alignment horizontal="center" vertical="center"/>
    </xf>
    <xf numFmtId="165" fontId="5" fillId="11" borderId="21" xfId="2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center"/>
    </xf>
    <xf numFmtId="165" fontId="5" fillId="11" borderId="9" xfId="0" applyNumberFormat="1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3" fillId="9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 wrapText="1"/>
    </xf>
    <xf numFmtId="1" fontId="2" fillId="8" borderId="14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1" fontId="19" fillId="8" borderId="14" xfId="0" applyNumberFormat="1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/>
    </xf>
    <xf numFmtId="1" fontId="18" fillId="7" borderId="14" xfId="0" applyNumberFormat="1" applyFont="1" applyFill="1" applyBorder="1" applyAlignment="1">
      <alignment horizontal="center" vertical="center"/>
    </xf>
    <xf numFmtId="1" fontId="5" fillId="7" borderId="14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>
      <alignment horizontal="center" vertical="center"/>
    </xf>
    <xf numFmtId="1" fontId="2" fillId="7" borderId="33" xfId="0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1" fontId="5" fillId="2" borderId="50" xfId="0" applyNumberFormat="1" applyFont="1" applyFill="1" applyBorder="1" applyAlignment="1">
      <alignment horizontal="center" vertical="center"/>
    </xf>
    <xf numFmtId="1" fontId="5" fillId="2" borderId="51" xfId="0" applyNumberFormat="1" applyFont="1" applyFill="1" applyBorder="1" applyAlignment="1">
      <alignment horizontal="center" vertical="center"/>
    </xf>
    <xf numFmtId="1" fontId="18" fillId="0" borderId="16" xfId="0" applyNumberFormat="1" applyFont="1" applyFill="1" applyBorder="1" applyAlignment="1">
      <alignment horizontal="center" vertical="center"/>
    </xf>
    <xf numFmtId="1" fontId="18" fillId="0" borderId="14" xfId="0" applyNumberFormat="1" applyFont="1" applyFill="1" applyBorder="1" applyAlignment="1">
      <alignment horizontal="center" vertical="center"/>
    </xf>
    <xf numFmtId="1" fontId="18" fillId="8" borderId="14" xfId="0" applyNumberFormat="1" applyFont="1" applyFill="1" applyBorder="1" applyAlignment="1">
      <alignment horizontal="center" vertical="center"/>
    </xf>
    <xf numFmtId="1" fontId="26" fillId="11" borderId="14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165" fontId="18" fillId="0" borderId="14" xfId="2" applyNumberFormat="1" applyFont="1" applyFill="1" applyBorder="1" applyAlignment="1">
      <alignment horizontal="center" vertical="center"/>
    </xf>
    <xf numFmtId="10" fontId="18" fillId="0" borderId="14" xfId="2" applyNumberFormat="1" applyFont="1" applyFill="1" applyBorder="1" applyAlignment="1">
      <alignment horizontal="center" vertical="center"/>
    </xf>
    <xf numFmtId="165" fontId="18" fillId="2" borderId="14" xfId="2" applyNumberFormat="1" applyFont="1" applyFill="1" applyBorder="1" applyAlignment="1">
      <alignment horizontal="center" vertical="center"/>
    </xf>
    <xf numFmtId="165" fontId="5" fillId="11" borderId="14" xfId="2" applyNumberFormat="1" applyFont="1" applyFill="1" applyBorder="1" applyAlignment="1">
      <alignment horizontal="center" vertical="center"/>
    </xf>
    <xf numFmtId="1" fontId="2" fillId="11" borderId="14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18" fillId="11" borderId="52" xfId="0" applyFont="1" applyFill="1" applyBorder="1" applyAlignment="1">
      <alignment horizontal="center" vertical="center"/>
    </xf>
    <xf numFmtId="1" fontId="5" fillId="2" borderId="53" xfId="0" applyNumberFormat="1" applyFont="1" applyFill="1" applyBorder="1" applyAlignment="1">
      <alignment horizontal="center" vertical="center"/>
    </xf>
    <xf numFmtId="1" fontId="5" fillId="2" borderId="54" xfId="0" applyNumberFormat="1" applyFont="1" applyFill="1" applyBorder="1" applyAlignment="1">
      <alignment horizontal="center" vertical="center"/>
    </xf>
    <xf numFmtId="1" fontId="5" fillId="2" borderId="55" xfId="0" applyNumberFormat="1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 textRotation="90" wrapText="1"/>
    </xf>
    <xf numFmtId="0" fontId="3" fillId="11" borderId="10" xfId="0" applyFont="1" applyFill="1" applyBorder="1" applyAlignment="1">
      <alignment horizontal="center" vertical="center" textRotation="90" wrapText="1"/>
    </xf>
    <xf numFmtId="0" fontId="22" fillId="9" borderId="6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textRotation="90" wrapText="1"/>
    </xf>
    <xf numFmtId="0" fontId="2" fillId="8" borderId="14" xfId="0" applyFont="1" applyFill="1" applyBorder="1" applyAlignment="1">
      <alignment horizontal="center" vertical="center" textRotation="90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2" fillId="9" borderId="38" xfId="0" applyFont="1" applyFill="1" applyBorder="1" applyAlignment="1">
      <alignment horizontal="center" vertical="center" wrapText="1"/>
    </xf>
    <xf numFmtId="0" fontId="22" fillId="9" borderId="39" xfId="0" applyFont="1" applyFill="1" applyBorder="1" applyAlignment="1">
      <alignment horizontal="center" vertical="center" wrapText="1"/>
    </xf>
    <xf numFmtId="0" fontId="22" fillId="9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textRotation="90" wrapText="1"/>
    </xf>
    <xf numFmtId="0" fontId="2" fillId="11" borderId="14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1" fontId="2" fillId="8" borderId="14" xfId="0" applyNumberFormat="1" applyFont="1" applyFill="1" applyBorder="1" applyAlignment="1">
      <alignment horizontal="center" vertical="center" wrapText="1"/>
    </xf>
    <xf numFmtId="1" fontId="2" fillId="8" borderId="15" xfId="0" applyNumberFormat="1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3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</cellXfs>
  <cellStyles count="3">
    <cellStyle name="BORDA PERALES ROMEL……….880 3" xfId="1" xr:uid="{00000000-0005-0000-0000-000000000000}"/>
    <cellStyle name="Normal" xfId="0" builtinId="0"/>
    <cellStyle name="Porcentaje" xfId="2" builtinId="5"/>
  </cellStyles>
  <dxfs count="13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2F7E1"/>
      <color rgb="FFFFF8E5"/>
      <color rgb="FF0033CC"/>
      <color rgb="FFFFFF00"/>
      <color rgb="FFFFE5E5"/>
      <color rgb="FFF5E2FA"/>
      <color rgb="FFF0D4F8"/>
      <color rgb="FFFFDDDD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3161009</xdr:colOff>
      <xdr:row>1</xdr:row>
      <xdr:rowOff>623887</xdr:rowOff>
    </xdr:from>
    <xdr:to>
      <xdr:col>115</xdr:col>
      <xdr:colOff>952500</xdr:colOff>
      <xdr:row>2</xdr:row>
      <xdr:rowOff>1123867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822" y="623887"/>
          <a:ext cx="51464866" cy="266691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4154047</xdr:colOff>
      <xdr:row>1</xdr:row>
      <xdr:rowOff>1028699</xdr:rowOff>
    </xdr:from>
    <xdr:to>
      <xdr:col>114</xdr:col>
      <xdr:colOff>902915</xdr:colOff>
      <xdr:row>2</xdr:row>
      <xdr:rowOff>457200</xdr:rowOff>
    </xdr:to>
    <xdr:sp macro="" textlink="">
      <xdr:nvSpPr>
        <xdr:cNvPr id="4" name="Rectángulo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39860" y="1028699"/>
          <a:ext cx="54446555" cy="159543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600">
              <a:solidFill>
                <a:schemeClr val="bg1"/>
              </a:solidFill>
              <a:latin typeface="Arial Narrow" panose="020B0606020202030204" pitchFamily="34" charset="0"/>
            </a:rPr>
            <a:t>INSTRUMENTO DE GESTIÓN ESTADÍSTICO JURISDICCIONAL DEL DISTRITO JUDICIAL DE JUNÍN 2022</a:t>
          </a:r>
        </a:p>
      </xdr:txBody>
    </xdr:sp>
    <xdr:clientData/>
  </xdr:twoCellAnchor>
  <xdr:twoCellAnchor editAs="oneCell">
    <xdr:from>
      <xdr:col>0</xdr:col>
      <xdr:colOff>571500</xdr:colOff>
      <xdr:row>1</xdr:row>
      <xdr:rowOff>571499</xdr:rowOff>
    </xdr:from>
    <xdr:to>
      <xdr:col>1</xdr:col>
      <xdr:colOff>3333750</xdr:colOff>
      <xdr:row>2</xdr:row>
      <xdr:rowOff>1090632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94"/>
        <a:stretch/>
      </xdr:blipFill>
      <xdr:spPr>
        <a:xfrm>
          <a:off x="571500" y="571499"/>
          <a:ext cx="3548063" cy="268607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H3740"/>
  <sheetViews>
    <sheetView tabSelected="1" topLeftCell="AJ2" zoomScale="40" zoomScaleNormal="40" zoomScaleSheetLayoutView="30" workbookViewId="0">
      <selection activeCell="EU3" sqref="EU3"/>
    </sheetView>
  </sheetViews>
  <sheetFormatPr baseColWidth="10" defaultRowHeight="33.75" x14ac:dyDescent="0.25"/>
  <cols>
    <col min="1" max="1" width="11.85546875" style="16" customWidth="1"/>
    <col min="2" max="2" width="138.85546875" style="4" customWidth="1"/>
    <col min="3" max="3" width="95.5703125" style="4" customWidth="1"/>
    <col min="4" max="4" width="27.7109375" style="6" customWidth="1"/>
    <col min="5" max="5" width="11.7109375" style="7" customWidth="1"/>
    <col min="6" max="8" width="11.7109375" style="6" customWidth="1"/>
    <col min="9" max="9" width="11.7109375" style="7" customWidth="1"/>
    <col min="10" max="10" width="24.42578125" style="6" customWidth="1"/>
    <col min="11" max="11" width="10.7109375" style="6" customWidth="1"/>
    <col min="12" max="20" width="10.7109375" style="6" hidden="1" customWidth="1"/>
    <col min="21" max="21" width="11" style="6" hidden="1" customWidth="1"/>
    <col min="22" max="22" width="10.7109375" style="6" hidden="1" customWidth="1"/>
    <col min="23" max="23" width="15.7109375" style="9" customWidth="1"/>
    <col min="24" max="24" width="10.7109375" style="6" customWidth="1"/>
    <col min="25" max="35" width="10.7109375" style="6" hidden="1" customWidth="1"/>
    <col min="36" max="36" width="15.7109375" style="10" customWidth="1"/>
    <col min="37" max="37" width="23.7109375" style="7" customWidth="1"/>
    <col min="38" max="40" width="24.7109375" style="7" customWidth="1"/>
    <col min="41" max="41" width="13" style="6" customWidth="1"/>
    <col min="42" max="52" width="13.7109375" style="6" hidden="1" customWidth="1"/>
    <col min="53" max="53" width="15.7109375" style="5" customWidth="1"/>
    <col min="54" max="54" width="10.7109375" style="6" customWidth="1"/>
    <col min="55" max="65" width="10.7109375" style="6" hidden="1" customWidth="1"/>
    <col min="66" max="66" width="15.7109375" style="5" customWidth="1"/>
    <col min="67" max="67" width="10.7109375" style="6" customWidth="1"/>
    <col min="68" max="77" width="10.7109375" style="6" hidden="1" customWidth="1"/>
    <col min="78" max="78" width="10.7109375" style="4" hidden="1" customWidth="1"/>
    <col min="79" max="79" width="15.7109375" style="6" customWidth="1"/>
    <col min="80" max="80" width="10.7109375" style="6" customWidth="1"/>
    <col min="81" max="91" width="10.7109375" style="6" hidden="1" customWidth="1"/>
    <col min="92" max="92" width="15.7109375" style="5" customWidth="1"/>
    <col min="93" max="95" width="20.7109375" style="15" customWidth="1"/>
    <col min="96" max="96" width="22.7109375" style="15" customWidth="1"/>
    <col min="97" max="97" width="27.7109375" style="6" customWidth="1"/>
    <col min="98" max="98" width="14.7109375" style="11" customWidth="1"/>
    <col min="99" max="109" width="14.7109375" style="11" hidden="1" customWidth="1"/>
    <col min="110" max="110" width="24" style="177" customWidth="1"/>
    <col min="111" max="111" width="40.5703125" style="6" customWidth="1"/>
    <col min="112" max="112" width="27.7109375" style="6" customWidth="1"/>
    <col min="113" max="114" width="20.7109375" style="6" customWidth="1"/>
    <col min="115" max="116" width="15.7109375" style="8" customWidth="1"/>
    <col min="117" max="130" width="15.7109375" style="8" hidden="1" customWidth="1"/>
    <col min="131" max="131" width="19" style="14" hidden="1" customWidth="1"/>
    <col min="132" max="132" width="18.28515625" style="2" hidden="1" customWidth="1"/>
    <col min="133" max="133" width="17.140625" style="2" hidden="1" customWidth="1"/>
    <col min="134" max="134" width="17.28515625" style="2" hidden="1" customWidth="1"/>
    <col min="135" max="135" width="17.140625" style="2" hidden="1" customWidth="1"/>
    <col min="136" max="136" width="17.28515625" style="2" hidden="1" customWidth="1"/>
    <col min="137" max="137" width="17.140625" style="2" hidden="1" customWidth="1"/>
    <col min="138" max="138" width="17.28515625" style="2" hidden="1" customWidth="1"/>
    <col min="139" max="159" width="11.42578125" style="2" customWidth="1"/>
    <col min="160" max="160" width="12.7109375" style="2" customWidth="1"/>
    <col min="161" max="2411" width="11.42578125" style="2" customWidth="1"/>
    <col min="2412" max="16384" width="11.42578125" style="2"/>
  </cols>
  <sheetData>
    <row r="1" spans="1:138" ht="221.25" hidden="1" customHeight="1" thickBot="1" x14ac:dyDescent="0.3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219"/>
      <c r="CQ1" s="219"/>
      <c r="CR1" s="219"/>
      <c r="CS1" s="219"/>
      <c r="CT1" s="219"/>
      <c r="CU1" s="219"/>
      <c r="CV1" s="219"/>
      <c r="CW1" s="219"/>
      <c r="CX1" s="219"/>
      <c r="CY1" s="219"/>
      <c r="CZ1" s="219"/>
      <c r="DA1" s="219"/>
      <c r="DB1" s="219"/>
      <c r="DC1" s="219"/>
      <c r="DD1" s="219"/>
      <c r="DE1" s="219"/>
      <c r="DF1" s="219"/>
      <c r="DG1" s="219"/>
      <c r="DH1" s="219"/>
      <c r="DI1" s="219"/>
      <c r="DJ1" s="219"/>
      <c r="DK1" s="219"/>
      <c r="DL1" s="219"/>
      <c r="DM1" s="219"/>
      <c r="DN1" s="219"/>
      <c r="DO1" s="219"/>
      <c r="DP1" s="219"/>
      <c r="DQ1" s="219"/>
      <c r="DR1" s="219"/>
      <c r="DS1" s="219"/>
      <c r="DT1" s="219"/>
      <c r="DU1" s="219"/>
      <c r="DV1" s="219"/>
      <c r="DW1" s="219"/>
      <c r="DX1" s="219"/>
      <c r="DY1" s="219"/>
      <c r="DZ1" s="219"/>
      <c r="EA1" s="219"/>
      <c r="EB1" s="219"/>
      <c r="EC1" s="219"/>
      <c r="ED1" s="219"/>
      <c r="EE1" s="219"/>
      <c r="EF1" s="219"/>
    </row>
    <row r="2" spans="1:138" ht="170.25" customHeight="1" x14ac:dyDescent="0.25">
      <c r="A2" s="1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50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</row>
    <row r="3" spans="1:138" ht="170.25" customHeight="1" thickBot="1" x14ac:dyDescent="0.3">
      <c r="A3" s="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0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</row>
    <row r="4" spans="1:138" s="15" customFormat="1" ht="155.25" customHeight="1" thickTop="1" thickBot="1" x14ac:dyDescent="0.3">
      <c r="A4" s="244"/>
      <c r="B4" s="247" t="s">
        <v>0</v>
      </c>
      <c r="C4" s="215" t="s">
        <v>1</v>
      </c>
      <c r="D4" s="215" t="s">
        <v>132</v>
      </c>
      <c r="E4" s="215"/>
      <c r="F4" s="215"/>
      <c r="G4" s="215"/>
      <c r="H4" s="215"/>
      <c r="I4" s="215"/>
      <c r="J4" s="215"/>
      <c r="K4" s="215" t="s">
        <v>133</v>
      </c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53"/>
      <c r="AL4" s="227" t="s">
        <v>145</v>
      </c>
      <c r="AM4" s="228"/>
      <c r="AN4" s="229"/>
      <c r="AO4" s="247" t="s">
        <v>140</v>
      </c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 t="s">
        <v>141</v>
      </c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 t="s">
        <v>136</v>
      </c>
      <c r="CP4" s="215"/>
      <c r="CQ4" s="215"/>
      <c r="CR4" s="215"/>
      <c r="CS4" s="215" t="s">
        <v>107</v>
      </c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 t="s">
        <v>99</v>
      </c>
      <c r="DJ4" s="215"/>
      <c r="DK4" s="215" t="s">
        <v>137</v>
      </c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6"/>
    </row>
    <row r="5" spans="1:138" s="1" customFormat="1" ht="103.5" customHeight="1" thickBot="1" x14ac:dyDescent="0.3">
      <c r="A5" s="245"/>
      <c r="B5" s="248"/>
      <c r="C5" s="251"/>
      <c r="D5" s="222" t="s">
        <v>138</v>
      </c>
      <c r="E5" s="254" t="s">
        <v>2</v>
      </c>
      <c r="F5" s="220" t="s">
        <v>95</v>
      </c>
      <c r="G5" s="220" t="s">
        <v>102</v>
      </c>
      <c r="H5" s="220" t="s">
        <v>103</v>
      </c>
      <c r="I5" s="220" t="s">
        <v>4</v>
      </c>
      <c r="J5" s="222" t="s">
        <v>5</v>
      </c>
      <c r="K5" s="224" t="s">
        <v>94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 t="s">
        <v>95</v>
      </c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5" t="s">
        <v>6</v>
      </c>
      <c r="AL5" s="257" t="s">
        <v>96</v>
      </c>
      <c r="AM5" s="230" t="s">
        <v>4</v>
      </c>
      <c r="AN5" s="256" t="s">
        <v>95</v>
      </c>
      <c r="AO5" s="231" t="s">
        <v>97</v>
      </c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 t="s">
        <v>95</v>
      </c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2" t="s">
        <v>97</v>
      </c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32" t="s">
        <v>98</v>
      </c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3" t="s">
        <v>94</v>
      </c>
      <c r="CP5" s="233" t="s">
        <v>4</v>
      </c>
      <c r="CQ5" s="233" t="s">
        <v>95</v>
      </c>
      <c r="CR5" s="217" t="s">
        <v>7</v>
      </c>
      <c r="CS5" s="243" t="s">
        <v>134</v>
      </c>
      <c r="CT5" s="217" t="s">
        <v>135</v>
      </c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35" t="s">
        <v>143</v>
      </c>
      <c r="DH5" s="217" t="s">
        <v>104</v>
      </c>
      <c r="DI5" s="238" t="s">
        <v>100</v>
      </c>
      <c r="DJ5" s="240" t="s">
        <v>101</v>
      </c>
      <c r="DK5" s="217" t="s">
        <v>18</v>
      </c>
      <c r="DL5" s="217"/>
      <c r="DM5" s="217" t="s">
        <v>19</v>
      </c>
      <c r="DN5" s="217"/>
      <c r="DO5" s="217" t="s">
        <v>20</v>
      </c>
      <c r="DP5" s="217"/>
      <c r="DQ5" s="217" t="s">
        <v>88</v>
      </c>
      <c r="DR5" s="217"/>
      <c r="DS5" s="217" t="s">
        <v>21</v>
      </c>
      <c r="DT5" s="217"/>
      <c r="DU5" s="217" t="s">
        <v>22</v>
      </c>
      <c r="DV5" s="217"/>
      <c r="DW5" s="217" t="s">
        <v>23</v>
      </c>
      <c r="DX5" s="217"/>
      <c r="DY5" s="217" t="s">
        <v>24</v>
      </c>
      <c r="DZ5" s="217"/>
      <c r="EA5" s="217" t="s">
        <v>25</v>
      </c>
      <c r="EB5" s="217"/>
      <c r="EC5" s="217" t="s">
        <v>26</v>
      </c>
      <c r="ED5" s="217"/>
      <c r="EE5" s="217" t="s">
        <v>106</v>
      </c>
      <c r="EF5" s="217"/>
      <c r="EG5" s="217" t="s">
        <v>108</v>
      </c>
      <c r="EH5" s="218"/>
    </row>
    <row r="6" spans="1:138" s="1" customFormat="1" ht="65.25" customHeight="1" thickBot="1" x14ac:dyDescent="0.3">
      <c r="A6" s="245"/>
      <c r="B6" s="248"/>
      <c r="C6" s="251"/>
      <c r="D6" s="222"/>
      <c r="E6" s="254"/>
      <c r="F6" s="220"/>
      <c r="G6" s="220"/>
      <c r="H6" s="220"/>
      <c r="I6" s="220"/>
      <c r="J6" s="222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 t="s">
        <v>3</v>
      </c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257"/>
      <c r="AM6" s="230" t="s">
        <v>4</v>
      </c>
      <c r="AN6" s="256" t="s">
        <v>3</v>
      </c>
      <c r="AO6" s="231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 t="s">
        <v>3</v>
      </c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3"/>
      <c r="CP6" s="233"/>
      <c r="CQ6" s="233"/>
      <c r="CR6" s="217"/>
      <c r="CS6" s="243"/>
      <c r="CT6" s="77">
        <v>9.0999999999999998E-2</v>
      </c>
      <c r="CU6" s="77">
        <v>4.4999999999999998E-2</v>
      </c>
      <c r="CV6" s="77">
        <v>9.0999999999999998E-2</v>
      </c>
      <c r="CW6" s="77">
        <v>9.0999999999999998E-2</v>
      </c>
      <c r="CX6" s="77">
        <v>9.0999999999999998E-2</v>
      </c>
      <c r="CY6" s="77">
        <v>9.0999999999999998E-2</v>
      </c>
      <c r="CZ6" s="77">
        <v>9.0999999999999998E-2</v>
      </c>
      <c r="DA6" s="77">
        <v>9.0999999999999998E-2</v>
      </c>
      <c r="DB6" s="77">
        <v>9.0999999999999998E-2</v>
      </c>
      <c r="DC6" s="77">
        <v>9.0999999999999998E-2</v>
      </c>
      <c r="DD6" s="77">
        <v>9.0999999999999998E-2</v>
      </c>
      <c r="DE6" s="77">
        <v>4.4999999999999998E-2</v>
      </c>
      <c r="DF6" s="181">
        <v>9.0999999999999998E-2</v>
      </c>
      <c r="DG6" s="236"/>
      <c r="DH6" s="217"/>
      <c r="DI6" s="239"/>
      <c r="DJ6" s="241"/>
      <c r="DK6" s="233" t="s">
        <v>27</v>
      </c>
      <c r="DL6" s="233" t="s">
        <v>28</v>
      </c>
      <c r="DM6" s="213" t="s">
        <v>29</v>
      </c>
      <c r="DN6" s="213" t="s">
        <v>28</v>
      </c>
      <c r="DO6" s="213" t="s">
        <v>29</v>
      </c>
      <c r="DP6" s="213" t="s">
        <v>28</v>
      </c>
      <c r="DQ6" s="213" t="s">
        <v>29</v>
      </c>
      <c r="DR6" s="213" t="s">
        <v>28</v>
      </c>
      <c r="DS6" s="213" t="s">
        <v>29</v>
      </c>
      <c r="DT6" s="213" t="s">
        <v>28</v>
      </c>
      <c r="DU6" s="213" t="s">
        <v>29</v>
      </c>
      <c r="DV6" s="213" t="s">
        <v>28</v>
      </c>
      <c r="DW6" s="213" t="s">
        <v>29</v>
      </c>
      <c r="DX6" s="213" t="s">
        <v>28</v>
      </c>
      <c r="DY6" s="213" t="s">
        <v>29</v>
      </c>
      <c r="DZ6" s="213" t="s">
        <v>28</v>
      </c>
      <c r="EA6" s="213" t="s">
        <v>29</v>
      </c>
      <c r="EB6" s="213" t="s">
        <v>28</v>
      </c>
      <c r="EC6" s="213" t="s">
        <v>29</v>
      </c>
      <c r="ED6" s="213" t="s">
        <v>28</v>
      </c>
      <c r="EE6" s="213" t="s">
        <v>29</v>
      </c>
      <c r="EF6" s="213" t="s">
        <v>28</v>
      </c>
      <c r="EG6" s="213" t="s">
        <v>29</v>
      </c>
      <c r="EH6" s="214" t="s">
        <v>28</v>
      </c>
    </row>
    <row r="7" spans="1:138" s="1" customFormat="1" ht="82.5" customHeight="1" thickBot="1" x14ac:dyDescent="0.3">
      <c r="A7" s="246"/>
      <c r="B7" s="249"/>
      <c r="C7" s="252"/>
      <c r="D7" s="223"/>
      <c r="E7" s="255"/>
      <c r="F7" s="221"/>
      <c r="G7" s="221"/>
      <c r="H7" s="221"/>
      <c r="I7" s="221"/>
      <c r="J7" s="223"/>
      <c r="K7" s="121" t="s">
        <v>8</v>
      </c>
      <c r="L7" s="121" t="s">
        <v>9</v>
      </c>
      <c r="M7" s="121" t="s">
        <v>10</v>
      </c>
      <c r="N7" s="121" t="s">
        <v>11</v>
      </c>
      <c r="O7" s="121" t="s">
        <v>10</v>
      </c>
      <c r="P7" s="121" t="s">
        <v>12</v>
      </c>
      <c r="Q7" s="121" t="s">
        <v>12</v>
      </c>
      <c r="R7" s="121" t="s">
        <v>11</v>
      </c>
      <c r="S7" s="121" t="s">
        <v>13</v>
      </c>
      <c r="T7" s="121" t="s">
        <v>14</v>
      </c>
      <c r="U7" s="121" t="s">
        <v>15</v>
      </c>
      <c r="V7" s="121" t="s">
        <v>16</v>
      </c>
      <c r="W7" s="121" t="s">
        <v>17</v>
      </c>
      <c r="X7" s="121" t="s">
        <v>8</v>
      </c>
      <c r="Y7" s="121" t="s">
        <v>9</v>
      </c>
      <c r="Z7" s="121" t="s">
        <v>10</v>
      </c>
      <c r="AA7" s="121" t="s">
        <v>11</v>
      </c>
      <c r="AB7" s="121" t="s">
        <v>10</v>
      </c>
      <c r="AC7" s="121" t="s">
        <v>12</v>
      </c>
      <c r="AD7" s="121" t="s">
        <v>12</v>
      </c>
      <c r="AE7" s="121" t="s">
        <v>11</v>
      </c>
      <c r="AF7" s="121" t="s">
        <v>13</v>
      </c>
      <c r="AG7" s="121" t="s">
        <v>14</v>
      </c>
      <c r="AH7" s="121" t="s">
        <v>15</v>
      </c>
      <c r="AI7" s="121" t="s">
        <v>16</v>
      </c>
      <c r="AJ7" s="121" t="s">
        <v>17</v>
      </c>
      <c r="AK7" s="226"/>
      <c r="AL7" s="257"/>
      <c r="AM7" s="230"/>
      <c r="AN7" s="256"/>
      <c r="AO7" s="154" t="s">
        <v>8</v>
      </c>
      <c r="AP7" s="121" t="s">
        <v>9</v>
      </c>
      <c r="AQ7" s="121" t="s">
        <v>10</v>
      </c>
      <c r="AR7" s="121" t="s">
        <v>11</v>
      </c>
      <c r="AS7" s="121" t="s">
        <v>10</v>
      </c>
      <c r="AT7" s="121" t="s">
        <v>12</v>
      </c>
      <c r="AU7" s="121" t="s">
        <v>12</v>
      </c>
      <c r="AV7" s="121" t="s">
        <v>11</v>
      </c>
      <c r="AW7" s="121" t="s">
        <v>13</v>
      </c>
      <c r="AX7" s="121" t="s">
        <v>14</v>
      </c>
      <c r="AY7" s="121" t="s">
        <v>15</v>
      </c>
      <c r="AZ7" s="121" t="s">
        <v>16</v>
      </c>
      <c r="BA7" s="121" t="s">
        <v>17</v>
      </c>
      <c r="BB7" s="121" t="s">
        <v>8</v>
      </c>
      <c r="BC7" s="121" t="s">
        <v>9</v>
      </c>
      <c r="BD7" s="121" t="s">
        <v>10</v>
      </c>
      <c r="BE7" s="121" t="s">
        <v>11</v>
      </c>
      <c r="BF7" s="121" t="s">
        <v>10</v>
      </c>
      <c r="BG7" s="121" t="s">
        <v>12</v>
      </c>
      <c r="BH7" s="121" t="s">
        <v>12</v>
      </c>
      <c r="BI7" s="121" t="s">
        <v>11</v>
      </c>
      <c r="BJ7" s="121" t="s">
        <v>13</v>
      </c>
      <c r="BK7" s="121" t="s">
        <v>14</v>
      </c>
      <c r="BL7" s="121" t="s">
        <v>15</v>
      </c>
      <c r="BM7" s="121" t="s">
        <v>16</v>
      </c>
      <c r="BN7" s="121" t="s">
        <v>17</v>
      </c>
      <c r="BO7" s="56" t="s">
        <v>8</v>
      </c>
      <c r="BP7" s="56" t="s">
        <v>9</v>
      </c>
      <c r="BQ7" s="56" t="s">
        <v>10</v>
      </c>
      <c r="BR7" s="56" t="s">
        <v>11</v>
      </c>
      <c r="BS7" s="56" t="s">
        <v>10</v>
      </c>
      <c r="BT7" s="56" t="s">
        <v>12</v>
      </c>
      <c r="BU7" s="56" t="s">
        <v>12</v>
      </c>
      <c r="BV7" s="56" t="s">
        <v>11</v>
      </c>
      <c r="BW7" s="56" t="s">
        <v>13</v>
      </c>
      <c r="BX7" s="56" t="s">
        <v>14</v>
      </c>
      <c r="BY7" s="56" t="s">
        <v>15</v>
      </c>
      <c r="BZ7" s="122" t="s">
        <v>16</v>
      </c>
      <c r="CA7" s="56" t="s">
        <v>17</v>
      </c>
      <c r="CB7" s="56" t="s">
        <v>8</v>
      </c>
      <c r="CC7" s="56" t="s">
        <v>9</v>
      </c>
      <c r="CD7" s="56" t="s">
        <v>10</v>
      </c>
      <c r="CE7" s="56" t="s">
        <v>11</v>
      </c>
      <c r="CF7" s="56" t="s">
        <v>10</v>
      </c>
      <c r="CG7" s="56" t="s">
        <v>12</v>
      </c>
      <c r="CH7" s="56" t="s">
        <v>12</v>
      </c>
      <c r="CI7" s="56" t="s">
        <v>11</v>
      </c>
      <c r="CJ7" s="56" t="s">
        <v>13</v>
      </c>
      <c r="CK7" s="56" t="s">
        <v>14</v>
      </c>
      <c r="CL7" s="56" t="s">
        <v>15</v>
      </c>
      <c r="CM7" s="56" t="s">
        <v>16</v>
      </c>
      <c r="CN7" s="56" t="s">
        <v>17</v>
      </c>
      <c r="CO7" s="234"/>
      <c r="CP7" s="234"/>
      <c r="CQ7" s="234"/>
      <c r="CR7" s="237"/>
      <c r="CS7" s="235"/>
      <c r="CT7" s="123" t="s">
        <v>8</v>
      </c>
      <c r="CU7" s="123" t="s">
        <v>9</v>
      </c>
      <c r="CV7" s="123" t="s">
        <v>10</v>
      </c>
      <c r="CW7" s="123" t="s">
        <v>11</v>
      </c>
      <c r="CX7" s="123" t="s">
        <v>10</v>
      </c>
      <c r="CY7" s="123" t="s">
        <v>12</v>
      </c>
      <c r="CZ7" s="123" t="s">
        <v>12</v>
      </c>
      <c r="DA7" s="123" t="s">
        <v>11</v>
      </c>
      <c r="DB7" s="123" t="s">
        <v>13</v>
      </c>
      <c r="DC7" s="123" t="s">
        <v>14</v>
      </c>
      <c r="DD7" s="123" t="s">
        <v>15</v>
      </c>
      <c r="DE7" s="123" t="s">
        <v>16</v>
      </c>
      <c r="DF7" s="171" t="s">
        <v>17</v>
      </c>
      <c r="DG7" s="124" t="s">
        <v>142</v>
      </c>
      <c r="DH7" s="237"/>
      <c r="DI7" s="239"/>
      <c r="DJ7" s="241"/>
      <c r="DK7" s="234"/>
      <c r="DL7" s="234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4"/>
    </row>
    <row r="8" spans="1:138" ht="120" customHeight="1" thickTop="1" thickBot="1" x14ac:dyDescent="0.3">
      <c r="A8" s="125">
        <v>1</v>
      </c>
      <c r="B8" s="163" t="s">
        <v>30</v>
      </c>
      <c r="C8" s="163" t="s">
        <v>211</v>
      </c>
      <c r="D8" s="126">
        <f t="shared" ref="D8:D21" si="0">E8+F8+G8+I8</f>
        <v>2503</v>
      </c>
      <c r="E8" s="127">
        <v>613</v>
      </c>
      <c r="F8" s="128">
        <v>1224</v>
      </c>
      <c r="G8" s="128">
        <v>666</v>
      </c>
      <c r="H8" s="129">
        <v>253</v>
      </c>
      <c r="I8" s="130">
        <v>0</v>
      </c>
      <c r="J8" s="126">
        <f>SUM(E8:I8)</f>
        <v>2756</v>
      </c>
      <c r="K8" s="131">
        <v>94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2">
        <f>SUM(K8:V8)</f>
        <v>94</v>
      </c>
      <c r="X8" s="131">
        <v>28</v>
      </c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3">
        <f>SUM(X8:AI8)</f>
        <v>28</v>
      </c>
      <c r="AK8" s="149">
        <f>W8+AJ8</f>
        <v>122</v>
      </c>
      <c r="AL8" s="164">
        <f t="shared" ref="AL8:AL39" si="1">E8+I8+W8</f>
        <v>707</v>
      </c>
      <c r="AM8" s="165">
        <f t="shared" ref="AM8" si="2">I8</f>
        <v>0</v>
      </c>
      <c r="AN8" s="166">
        <f t="shared" ref="AN8:AN39" si="3">F8+AJ8</f>
        <v>1252</v>
      </c>
      <c r="AO8" s="155">
        <v>205</v>
      </c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5">
        <f>SUM(AO8:AZ8)</f>
        <v>205</v>
      </c>
      <c r="BB8" s="136">
        <v>2</v>
      </c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5">
        <f t="shared" ref="BN8:BN39" si="4">SUM(BB8:BM8)</f>
        <v>2</v>
      </c>
      <c r="BO8" s="137">
        <v>0</v>
      </c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8"/>
      <c r="CA8" s="126">
        <f t="shared" ref="CA8:CA14" si="5">SUM(BO8:BZ8)</f>
        <v>0</v>
      </c>
      <c r="CB8" s="137">
        <v>0</v>
      </c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26">
        <f t="shared" ref="CN8:CN21" si="6">SUM(CB8:CM8)</f>
        <v>0</v>
      </c>
      <c r="CO8" s="160">
        <f>AL8-BA8-CA8</f>
        <v>502</v>
      </c>
      <c r="CP8" s="160">
        <f t="shared" ref="CP8" si="7">I8</f>
        <v>0</v>
      </c>
      <c r="CQ8" s="160">
        <f t="shared" ref="CQ8" si="8">AN8-BN8-CN8</f>
        <v>1250</v>
      </c>
      <c r="CR8" s="139">
        <f>SUM(CO8:CQ8)-CP8</f>
        <v>1752</v>
      </c>
      <c r="CS8" s="140">
        <f t="shared" ref="CS8:CS39" si="9">BA8</f>
        <v>205</v>
      </c>
      <c r="CT8" s="141">
        <f>AO8/DG8</f>
        <v>0.17083333333333334</v>
      </c>
      <c r="CU8" s="142">
        <f>AP8/DG8</f>
        <v>0</v>
      </c>
      <c r="CV8" s="141">
        <f>AQ8/DG8</f>
        <v>0</v>
      </c>
      <c r="CW8" s="141">
        <f>AR8/DG8</f>
        <v>0</v>
      </c>
      <c r="CX8" s="141">
        <f>AS8/DG8</f>
        <v>0</v>
      </c>
      <c r="CY8" s="141">
        <f>AT8/DG8</f>
        <v>0</v>
      </c>
      <c r="CZ8" s="141">
        <f>AU8/DG8</f>
        <v>0</v>
      </c>
      <c r="DA8" s="141">
        <f>AV8/DG8</f>
        <v>0</v>
      </c>
      <c r="DB8" s="141">
        <f>AW8/DG8</f>
        <v>0</v>
      </c>
      <c r="DC8" s="141">
        <f>AX8/DG8</f>
        <v>0</v>
      </c>
      <c r="DD8" s="141">
        <f>AY8/DG8</f>
        <v>0</v>
      </c>
      <c r="DE8" s="141">
        <f>AZ8/DG8</f>
        <v>0</v>
      </c>
      <c r="DF8" s="172">
        <f>SUM(CT8:DE8)</f>
        <v>0.17083333333333334</v>
      </c>
      <c r="DG8" s="140">
        <v>1200</v>
      </c>
      <c r="DH8" s="143">
        <f t="shared" ref="DH8:DH50" si="10">DG8/12</f>
        <v>100</v>
      </c>
      <c r="DI8" s="126">
        <f>DG8*1.3</f>
        <v>1560</v>
      </c>
      <c r="DJ8" s="126">
        <f>DG8*1.7</f>
        <v>2040</v>
      </c>
      <c r="DK8" s="144"/>
      <c r="DL8" s="145"/>
      <c r="DM8" s="57"/>
      <c r="DN8" s="36"/>
      <c r="DO8" s="36"/>
      <c r="DP8" s="36"/>
      <c r="DQ8" s="37"/>
      <c r="DR8" s="37"/>
      <c r="DS8" s="36"/>
      <c r="DT8" s="36"/>
      <c r="DU8" s="37"/>
      <c r="DV8" s="37"/>
      <c r="DW8" s="37"/>
      <c r="DX8" s="37"/>
      <c r="DY8" s="36"/>
      <c r="DZ8" s="36"/>
      <c r="EA8" s="36"/>
      <c r="EB8" s="36"/>
      <c r="EC8" s="36"/>
      <c r="ED8" s="36"/>
      <c r="EE8" s="36"/>
      <c r="EF8" s="36"/>
      <c r="EG8" s="36"/>
      <c r="EH8" s="38"/>
    </row>
    <row r="9" spans="1:138" ht="120" customHeight="1" thickBot="1" x14ac:dyDescent="0.3">
      <c r="A9" s="18">
        <v>2</v>
      </c>
      <c r="B9" s="99" t="s">
        <v>31</v>
      </c>
      <c r="C9" s="99" t="s">
        <v>212</v>
      </c>
      <c r="D9" s="20">
        <f t="shared" si="0"/>
        <v>3731</v>
      </c>
      <c r="E9" s="21">
        <v>995</v>
      </c>
      <c r="F9" s="78">
        <v>1290</v>
      </c>
      <c r="G9" s="78">
        <v>1446</v>
      </c>
      <c r="H9" s="79">
        <v>389</v>
      </c>
      <c r="I9" s="80">
        <v>0</v>
      </c>
      <c r="J9" s="20">
        <f t="shared" ref="J9:J72" si="11">SUM(E9:I9)</f>
        <v>4120</v>
      </c>
      <c r="K9" s="24">
        <v>174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5">
        <f t="shared" ref="W9:W40" si="12">SUM(K9:V9)</f>
        <v>174</v>
      </c>
      <c r="X9" s="24">
        <v>569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6">
        <f t="shared" ref="AJ9:AJ39" si="13">SUM(X9:AI9)</f>
        <v>569</v>
      </c>
      <c r="AK9" s="150">
        <f t="shared" ref="AK9:AK39" si="14">W9+AJ9</f>
        <v>743</v>
      </c>
      <c r="AL9" s="164">
        <f t="shared" si="1"/>
        <v>1169</v>
      </c>
      <c r="AM9" s="165">
        <f t="shared" ref="AM9:AM72" si="15">I9</f>
        <v>0</v>
      </c>
      <c r="AN9" s="166">
        <f t="shared" si="3"/>
        <v>1859</v>
      </c>
      <c r="AO9" s="156">
        <v>256</v>
      </c>
      <c r="AP9" s="27"/>
      <c r="AQ9" s="27"/>
      <c r="AR9" s="27"/>
      <c r="AS9" s="27"/>
      <c r="AT9" s="27"/>
      <c r="AU9" s="39"/>
      <c r="AV9" s="39"/>
      <c r="AW9" s="39"/>
      <c r="AX9" s="39"/>
      <c r="AY9" s="39"/>
      <c r="AZ9" s="39"/>
      <c r="BA9" s="28">
        <f t="shared" ref="BA9:BA39" si="16">SUM(AO9:AZ9)</f>
        <v>256</v>
      </c>
      <c r="BB9" s="29">
        <v>20</v>
      </c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8">
        <f t="shared" si="4"/>
        <v>20</v>
      </c>
      <c r="BO9" s="22">
        <v>2</v>
      </c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30"/>
      <c r="CA9" s="20">
        <f t="shared" si="5"/>
        <v>2</v>
      </c>
      <c r="CB9" s="22">
        <v>149</v>
      </c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0">
        <f t="shared" si="6"/>
        <v>149</v>
      </c>
      <c r="CO9" s="117">
        <f t="shared" ref="CO9:CO72" si="17">AL9-BA9-CA9</f>
        <v>911</v>
      </c>
      <c r="CP9" s="117">
        <f t="shared" ref="CP9:CP72" si="18">I9</f>
        <v>0</v>
      </c>
      <c r="CQ9" s="117">
        <f t="shared" ref="CQ9:CQ72" si="19">AN9-BN9-CN9</f>
        <v>1690</v>
      </c>
      <c r="CR9" s="117">
        <f t="shared" ref="CR9:CR72" si="20">SUM(CO9:CQ9)-CP9</f>
        <v>2601</v>
      </c>
      <c r="CS9" s="33">
        <f t="shared" si="9"/>
        <v>256</v>
      </c>
      <c r="CT9" s="34">
        <f>AO9/DG9</f>
        <v>0.21333333333333335</v>
      </c>
      <c r="CU9" s="35">
        <f t="shared" ref="CU9:CU72" si="21">AP9/DG9</f>
        <v>0</v>
      </c>
      <c r="CV9" s="34">
        <f t="shared" ref="CV9:CV72" si="22">AQ9/DG9</f>
        <v>0</v>
      </c>
      <c r="CW9" s="34">
        <f t="shared" ref="CW9:CW72" si="23">AR9/DG9</f>
        <v>0</v>
      </c>
      <c r="CX9" s="34">
        <f t="shared" ref="CX9:CX72" si="24">AS9/DG9</f>
        <v>0</v>
      </c>
      <c r="CY9" s="34">
        <f t="shared" ref="CY9:CY72" si="25">AT9/DG9</f>
        <v>0</v>
      </c>
      <c r="CZ9" s="34">
        <f t="shared" ref="CZ9:CZ72" si="26">AU9/DG9</f>
        <v>0</v>
      </c>
      <c r="DA9" s="34">
        <f t="shared" ref="DA9:DA72" si="27">AV9/DG9</f>
        <v>0</v>
      </c>
      <c r="DB9" s="34">
        <f t="shared" ref="DB9:DB72" si="28">AW9/DG9</f>
        <v>0</v>
      </c>
      <c r="DC9" s="34">
        <f t="shared" ref="DC9:DC72" si="29">AX9/DG9</f>
        <v>0</v>
      </c>
      <c r="DD9" s="34">
        <f t="shared" ref="DD9:DD72" si="30">AY9/DG9</f>
        <v>0</v>
      </c>
      <c r="DE9" s="34">
        <f t="shared" ref="DE9:DE72" si="31">AZ9/DG9</f>
        <v>0</v>
      </c>
      <c r="DF9" s="173">
        <f t="shared" ref="DF9:DF72" si="32">SUM(CT9:DE9)</f>
        <v>0.21333333333333335</v>
      </c>
      <c r="DG9" s="33">
        <v>1200</v>
      </c>
      <c r="DH9" s="31">
        <f t="shared" si="10"/>
        <v>100</v>
      </c>
      <c r="DI9" s="20">
        <f t="shared" ref="DI9:DI72" si="33">DG9*1.3</f>
        <v>1560</v>
      </c>
      <c r="DJ9" s="20">
        <f t="shared" ref="DJ9:DJ72" si="34">DG9*1.7</f>
        <v>2040</v>
      </c>
      <c r="DK9" s="91"/>
      <c r="DL9" s="146"/>
      <c r="DM9" s="57"/>
      <c r="DN9" s="36"/>
      <c r="DO9" s="36"/>
      <c r="DP9" s="36"/>
      <c r="DQ9" s="37"/>
      <c r="DR9" s="37"/>
      <c r="DS9" s="36"/>
      <c r="DT9" s="36"/>
      <c r="DU9" s="37"/>
      <c r="DV9" s="37"/>
      <c r="DW9" s="37"/>
      <c r="DX9" s="37"/>
      <c r="DY9" s="36"/>
      <c r="DZ9" s="36"/>
      <c r="EA9" s="36"/>
      <c r="EB9" s="36"/>
      <c r="EC9" s="36"/>
      <c r="ED9" s="36"/>
      <c r="EE9" s="36"/>
      <c r="EF9" s="36"/>
      <c r="EG9" s="36"/>
      <c r="EH9" s="38"/>
    </row>
    <row r="10" spans="1:138" ht="120" customHeight="1" thickBot="1" x14ac:dyDescent="0.3">
      <c r="A10" s="18">
        <v>3</v>
      </c>
      <c r="B10" s="99" t="s">
        <v>32</v>
      </c>
      <c r="C10" s="99" t="s">
        <v>213</v>
      </c>
      <c r="D10" s="20">
        <f t="shared" si="0"/>
        <v>2429</v>
      </c>
      <c r="E10" s="21">
        <v>501</v>
      </c>
      <c r="F10" s="78">
        <v>1352</v>
      </c>
      <c r="G10" s="78">
        <v>576</v>
      </c>
      <c r="H10" s="79">
        <v>176</v>
      </c>
      <c r="I10" s="80">
        <v>0</v>
      </c>
      <c r="J10" s="20">
        <f t="shared" si="11"/>
        <v>2605</v>
      </c>
      <c r="K10" s="24">
        <v>175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>
        <f t="shared" si="12"/>
        <v>175</v>
      </c>
      <c r="X10" s="24">
        <v>72</v>
      </c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6">
        <f t="shared" si="13"/>
        <v>72</v>
      </c>
      <c r="AK10" s="150">
        <f t="shared" si="14"/>
        <v>247</v>
      </c>
      <c r="AL10" s="164">
        <f t="shared" si="1"/>
        <v>676</v>
      </c>
      <c r="AM10" s="165">
        <f t="shared" si="15"/>
        <v>0</v>
      </c>
      <c r="AN10" s="166">
        <f t="shared" si="3"/>
        <v>1424</v>
      </c>
      <c r="AO10" s="156">
        <v>106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8">
        <f t="shared" si="16"/>
        <v>106</v>
      </c>
      <c r="BB10" s="29">
        <v>0</v>
      </c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8">
        <f t="shared" si="4"/>
        <v>0</v>
      </c>
      <c r="BO10" s="22">
        <v>0</v>
      </c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30"/>
      <c r="CA10" s="20">
        <f t="shared" si="5"/>
        <v>0</v>
      </c>
      <c r="CB10" s="22">
        <v>125</v>
      </c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0">
        <f t="shared" si="6"/>
        <v>125</v>
      </c>
      <c r="CO10" s="117">
        <f t="shared" si="17"/>
        <v>570</v>
      </c>
      <c r="CP10" s="117">
        <f t="shared" si="18"/>
        <v>0</v>
      </c>
      <c r="CQ10" s="117">
        <f t="shared" si="19"/>
        <v>1299</v>
      </c>
      <c r="CR10" s="117">
        <f t="shared" si="20"/>
        <v>1869</v>
      </c>
      <c r="CS10" s="33">
        <f t="shared" si="9"/>
        <v>106</v>
      </c>
      <c r="CT10" s="34">
        <f t="shared" ref="CT10:CT72" si="35">AO10/DG10</f>
        <v>8.8333333333333333E-2</v>
      </c>
      <c r="CU10" s="35">
        <f t="shared" si="21"/>
        <v>0</v>
      </c>
      <c r="CV10" s="34">
        <f t="shared" si="22"/>
        <v>0</v>
      </c>
      <c r="CW10" s="34">
        <f t="shared" si="23"/>
        <v>0</v>
      </c>
      <c r="CX10" s="34">
        <f t="shared" si="24"/>
        <v>0</v>
      </c>
      <c r="CY10" s="34">
        <f t="shared" si="25"/>
        <v>0</v>
      </c>
      <c r="CZ10" s="34">
        <f t="shared" si="26"/>
        <v>0</v>
      </c>
      <c r="DA10" s="34">
        <f t="shared" si="27"/>
        <v>0</v>
      </c>
      <c r="DB10" s="34">
        <f t="shared" si="28"/>
        <v>0</v>
      </c>
      <c r="DC10" s="34">
        <f t="shared" si="29"/>
        <v>0</v>
      </c>
      <c r="DD10" s="34">
        <f t="shared" si="30"/>
        <v>0</v>
      </c>
      <c r="DE10" s="34">
        <f t="shared" si="31"/>
        <v>0</v>
      </c>
      <c r="DF10" s="173">
        <f t="shared" si="32"/>
        <v>8.8333333333333333E-2</v>
      </c>
      <c r="DG10" s="33">
        <v>1200</v>
      </c>
      <c r="DH10" s="31">
        <f t="shared" si="10"/>
        <v>100</v>
      </c>
      <c r="DI10" s="20">
        <f t="shared" si="33"/>
        <v>1560</v>
      </c>
      <c r="DJ10" s="20">
        <f t="shared" si="34"/>
        <v>2040</v>
      </c>
      <c r="DK10" s="91"/>
      <c r="DL10" s="146"/>
      <c r="DM10" s="57"/>
      <c r="DN10" s="36"/>
      <c r="DO10" s="36"/>
      <c r="DP10" s="36"/>
      <c r="DQ10" s="37"/>
      <c r="DR10" s="37"/>
      <c r="DS10" s="36"/>
      <c r="DT10" s="36"/>
      <c r="DU10" s="37"/>
      <c r="DV10" s="37"/>
      <c r="DW10" s="37"/>
      <c r="DX10" s="37"/>
      <c r="DY10" s="36"/>
      <c r="DZ10" s="36"/>
      <c r="EA10" s="36"/>
      <c r="EB10" s="36"/>
      <c r="EC10" s="36"/>
      <c r="ED10" s="36"/>
      <c r="EE10" s="36"/>
      <c r="EF10" s="36"/>
      <c r="EG10" s="36"/>
      <c r="EH10" s="38"/>
    </row>
    <row r="11" spans="1:138" ht="120" customHeight="1" thickBot="1" x14ac:dyDescent="0.3">
      <c r="A11" s="18">
        <v>4</v>
      </c>
      <c r="B11" s="99" t="s">
        <v>33</v>
      </c>
      <c r="C11" s="99" t="s">
        <v>214</v>
      </c>
      <c r="D11" s="20">
        <f t="shared" si="0"/>
        <v>656</v>
      </c>
      <c r="E11" s="21">
        <v>163</v>
      </c>
      <c r="F11" s="78">
        <v>402</v>
      </c>
      <c r="G11" s="78">
        <v>91</v>
      </c>
      <c r="H11" s="79">
        <v>997</v>
      </c>
      <c r="I11" s="80">
        <v>0</v>
      </c>
      <c r="J11" s="20">
        <f t="shared" si="11"/>
        <v>1653</v>
      </c>
      <c r="K11" s="24">
        <v>92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>
        <f t="shared" si="12"/>
        <v>92</v>
      </c>
      <c r="X11" s="24">
        <v>19</v>
      </c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6">
        <f>SUM(X11:AI11)</f>
        <v>19</v>
      </c>
      <c r="AK11" s="150">
        <f t="shared" si="14"/>
        <v>111</v>
      </c>
      <c r="AL11" s="164">
        <f t="shared" si="1"/>
        <v>255</v>
      </c>
      <c r="AM11" s="165">
        <f t="shared" si="15"/>
        <v>0</v>
      </c>
      <c r="AN11" s="166">
        <f t="shared" si="3"/>
        <v>421</v>
      </c>
      <c r="AO11" s="156">
        <v>146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8">
        <f t="shared" si="16"/>
        <v>146</v>
      </c>
      <c r="BB11" s="29">
        <v>4</v>
      </c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8">
        <f t="shared" si="4"/>
        <v>4</v>
      </c>
      <c r="BO11" s="22">
        <v>0</v>
      </c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30"/>
      <c r="CA11" s="20">
        <f t="shared" si="5"/>
        <v>0</v>
      </c>
      <c r="CB11" s="22">
        <v>0</v>
      </c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0">
        <f t="shared" si="6"/>
        <v>0</v>
      </c>
      <c r="CO11" s="117">
        <f t="shared" si="17"/>
        <v>109</v>
      </c>
      <c r="CP11" s="117">
        <f t="shared" si="18"/>
        <v>0</v>
      </c>
      <c r="CQ11" s="117">
        <f t="shared" si="19"/>
        <v>417</v>
      </c>
      <c r="CR11" s="117">
        <f t="shared" si="20"/>
        <v>526</v>
      </c>
      <c r="CS11" s="33">
        <f t="shared" si="9"/>
        <v>146</v>
      </c>
      <c r="CT11" s="34">
        <f t="shared" si="35"/>
        <v>9.7333333333333327E-2</v>
      </c>
      <c r="CU11" s="35">
        <f t="shared" si="21"/>
        <v>0</v>
      </c>
      <c r="CV11" s="34">
        <f t="shared" si="22"/>
        <v>0</v>
      </c>
      <c r="CW11" s="34">
        <f t="shared" si="23"/>
        <v>0</v>
      </c>
      <c r="CX11" s="34">
        <f t="shared" si="24"/>
        <v>0</v>
      </c>
      <c r="CY11" s="34">
        <f t="shared" si="25"/>
        <v>0</v>
      </c>
      <c r="CZ11" s="34">
        <f t="shared" si="26"/>
        <v>0</v>
      </c>
      <c r="DA11" s="34">
        <f t="shared" si="27"/>
        <v>0</v>
      </c>
      <c r="DB11" s="34">
        <f t="shared" si="28"/>
        <v>0</v>
      </c>
      <c r="DC11" s="34">
        <f t="shared" si="29"/>
        <v>0</v>
      </c>
      <c r="DD11" s="34">
        <f t="shared" si="30"/>
        <v>0</v>
      </c>
      <c r="DE11" s="34">
        <f t="shared" si="31"/>
        <v>0</v>
      </c>
      <c r="DF11" s="173">
        <f t="shared" si="32"/>
        <v>9.7333333333333327E-2</v>
      </c>
      <c r="DG11" s="33">
        <v>1500</v>
      </c>
      <c r="DH11" s="31">
        <f t="shared" si="10"/>
        <v>125</v>
      </c>
      <c r="DI11" s="20">
        <f t="shared" si="33"/>
        <v>1950</v>
      </c>
      <c r="DJ11" s="20">
        <f t="shared" si="34"/>
        <v>2550</v>
      </c>
      <c r="DK11" s="91"/>
      <c r="DL11" s="146"/>
      <c r="DM11" s="57"/>
      <c r="DN11" s="36"/>
      <c r="DO11" s="36"/>
      <c r="DP11" s="36"/>
      <c r="DQ11" s="37"/>
      <c r="DR11" s="37"/>
      <c r="DS11" s="36"/>
      <c r="DT11" s="36"/>
      <c r="DU11" s="37"/>
      <c r="DV11" s="37"/>
      <c r="DW11" s="37"/>
      <c r="DX11" s="37"/>
      <c r="DY11" s="36"/>
      <c r="DZ11" s="36"/>
      <c r="EA11" s="36"/>
      <c r="EB11" s="36"/>
      <c r="EC11" s="36"/>
      <c r="ED11" s="36"/>
      <c r="EE11" s="36"/>
      <c r="EF11" s="36"/>
      <c r="EG11" s="36"/>
      <c r="EH11" s="38"/>
    </row>
    <row r="12" spans="1:138" ht="120" customHeight="1" thickBot="1" x14ac:dyDescent="0.3">
      <c r="A12" s="18">
        <v>5</v>
      </c>
      <c r="B12" s="99" t="s">
        <v>34</v>
      </c>
      <c r="C12" s="99" t="s">
        <v>215</v>
      </c>
      <c r="D12" s="20">
        <f t="shared" si="0"/>
        <v>2206</v>
      </c>
      <c r="E12" s="21">
        <v>605</v>
      </c>
      <c r="F12" s="78">
        <v>1263</v>
      </c>
      <c r="G12" s="78">
        <v>338</v>
      </c>
      <c r="H12" s="79">
        <v>32</v>
      </c>
      <c r="I12" s="80">
        <v>0</v>
      </c>
      <c r="J12" s="20">
        <f t="shared" si="11"/>
        <v>2238</v>
      </c>
      <c r="K12" s="24">
        <v>55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>
        <f t="shared" si="12"/>
        <v>55</v>
      </c>
      <c r="X12" s="24">
        <v>94</v>
      </c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6">
        <f t="shared" si="13"/>
        <v>94</v>
      </c>
      <c r="AK12" s="150">
        <f t="shared" si="14"/>
        <v>149</v>
      </c>
      <c r="AL12" s="164">
        <f t="shared" si="1"/>
        <v>660</v>
      </c>
      <c r="AM12" s="165">
        <f t="shared" si="15"/>
        <v>0</v>
      </c>
      <c r="AN12" s="166">
        <f t="shared" si="3"/>
        <v>1357</v>
      </c>
      <c r="AO12" s="156">
        <v>72</v>
      </c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8">
        <f t="shared" si="16"/>
        <v>72</v>
      </c>
      <c r="BB12" s="29">
        <v>13</v>
      </c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8">
        <f t="shared" si="4"/>
        <v>13</v>
      </c>
      <c r="BO12" s="22">
        <v>0</v>
      </c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30"/>
      <c r="CA12" s="20">
        <f t="shared" si="5"/>
        <v>0</v>
      </c>
      <c r="CB12" s="22">
        <v>0</v>
      </c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0">
        <f t="shared" si="6"/>
        <v>0</v>
      </c>
      <c r="CO12" s="117">
        <f t="shared" si="17"/>
        <v>588</v>
      </c>
      <c r="CP12" s="117">
        <f t="shared" si="18"/>
        <v>0</v>
      </c>
      <c r="CQ12" s="117">
        <f t="shared" si="19"/>
        <v>1344</v>
      </c>
      <c r="CR12" s="117">
        <f t="shared" si="20"/>
        <v>1932</v>
      </c>
      <c r="CS12" s="33">
        <f t="shared" si="9"/>
        <v>72</v>
      </c>
      <c r="CT12" s="34">
        <f t="shared" si="35"/>
        <v>8.7804878048780483E-2</v>
      </c>
      <c r="CU12" s="35">
        <f t="shared" si="21"/>
        <v>0</v>
      </c>
      <c r="CV12" s="34">
        <f t="shared" si="22"/>
        <v>0</v>
      </c>
      <c r="CW12" s="34">
        <f t="shared" si="23"/>
        <v>0</v>
      </c>
      <c r="CX12" s="34">
        <f t="shared" si="24"/>
        <v>0</v>
      </c>
      <c r="CY12" s="34">
        <f t="shared" si="25"/>
        <v>0</v>
      </c>
      <c r="CZ12" s="34">
        <f t="shared" si="26"/>
        <v>0</v>
      </c>
      <c r="DA12" s="34">
        <f t="shared" si="27"/>
        <v>0</v>
      </c>
      <c r="DB12" s="34">
        <f t="shared" si="28"/>
        <v>0</v>
      </c>
      <c r="DC12" s="34">
        <f t="shared" si="29"/>
        <v>0</v>
      </c>
      <c r="DD12" s="34">
        <f t="shared" si="30"/>
        <v>0</v>
      </c>
      <c r="DE12" s="34">
        <f t="shared" si="31"/>
        <v>0</v>
      </c>
      <c r="DF12" s="173">
        <f t="shared" si="32"/>
        <v>8.7804878048780483E-2</v>
      </c>
      <c r="DG12" s="33">
        <v>820</v>
      </c>
      <c r="DH12" s="31">
        <f t="shared" si="10"/>
        <v>68.333333333333329</v>
      </c>
      <c r="DI12" s="20">
        <f t="shared" si="33"/>
        <v>1066</v>
      </c>
      <c r="DJ12" s="20">
        <f t="shared" si="34"/>
        <v>1394</v>
      </c>
      <c r="DK12" s="91"/>
      <c r="DL12" s="146"/>
      <c r="DM12" s="57"/>
      <c r="DN12" s="36"/>
      <c r="DO12" s="36"/>
      <c r="DP12" s="36"/>
      <c r="DQ12" s="37"/>
      <c r="DR12" s="37"/>
      <c r="DS12" s="36"/>
      <c r="DT12" s="36"/>
      <c r="DU12" s="37"/>
      <c r="DV12" s="37"/>
      <c r="DW12" s="37"/>
      <c r="DX12" s="37"/>
      <c r="DY12" s="36"/>
      <c r="DZ12" s="36"/>
      <c r="EA12" s="36"/>
      <c r="EB12" s="36"/>
      <c r="EC12" s="36"/>
      <c r="ED12" s="36"/>
      <c r="EE12" s="36"/>
      <c r="EF12" s="36"/>
      <c r="EG12" s="36"/>
      <c r="EH12" s="38"/>
    </row>
    <row r="13" spans="1:138" ht="120" customHeight="1" thickBot="1" x14ac:dyDescent="0.3">
      <c r="A13" s="18">
        <v>6</v>
      </c>
      <c r="B13" s="99" t="s">
        <v>35</v>
      </c>
      <c r="C13" s="99" t="s">
        <v>216</v>
      </c>
      <c r="D13" s="20">
        <f t="shared" si="0"/>
        <v>2495</v>
      </c>
      <c r="E13" s="21">
        <v>499</v>
      </c>
      <c r="F13" s="78">
        <v>1572</v>
      </c>
      <c r="G13" s="78">
        <v>424</v>
      </c>
      <c r="H13" s="79">
        <v>79</v>
      </c>
      <c r="I13" s="80">
        <v>0</v>
      </c>
      <c r="J13" s="20">
        <f t="shared" si="11"/>
        <v>2574</v>
      </c>
      <c r="K13" s="24">
        <v>59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>
        <f t="shared" si="12"/>
        <v>59</v>
      </c>
      <c r="X13" s="24">
        <v>150</v>
      </c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6">
        <f t="shared" si="13"/>
        <v>150</v>
      </c>
      <c r="AK13" s="150">
        <f t="shared" si="14"/>
        <v>209</v>
      </c>
      <c r="AL13" s="164">
        <f t="shared" si="1"/>
        <v>558</v>
      </c>
      <c r="AM13" s="165">
        <f t="shared" si="15"/>
        <v>0</v>
      </c>
      <c r="AN13" s="166">
        <f t="shared" si="3"/>
        <v>1722</v>
      </c>
      <c r="AO13" s="156">
        <v>79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8">
        <f t="shared" si="16"/>
        <v>79</v>
      </c>
      <c r="BB13" s="29">
        <v>0</v>
      </c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8">
        <f t="shared" si="4"/>
        <v>0</v>
      </c>
      <c r="BO13" s="22">
        <v>0</v>
      </c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30"/>
      <c r="CA13" s="20">
        <f t="shared" si="5"/>
        <v>0</v>
      </c>
      <c r="CB13" s="22">
        <v>162</v>
      </c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0">
        <f t="shared" si="6"/>
        <v>162</v>
      </c>
      <c r="CO13" s="117">
        <f t="shared" si="17"/>
        <v>479</v>
      </c>
      <c r="CP13" s="117">
        <f t="shared" si="18"/>
        <v>0</v>
      </c>
      <c r="CQ13" s="117">
        <f t="shared" si="19"/>
        <v>1560</v>
      </c>
      <c r="CR13" s="117">
        <f t="shared" si="20"/>
        <v>2039</v>
      </c>
      <c r="CS13" s="33">
        <f t="shared" si="9"/>
        <v>79</v>
      </c>
      <c r="CT13" s="34">
        <f t="shared" si="35"/>
        <v>9.6341463414634149E-2</v>
      </c>
      <c r="CU13" s="35">
        <f t="shared" si="21"/>
        <v>0</v>
      </c>
      <c r="CV13" s="34">
        <f t="shared" si="22"/>
        <v>0</v>
      </c>
      <c r="CW13" s="34">
        <f t="shared" si="23"/>
        <v>0</v>
      </c>
      <c r="CX13" s="34">
        <f t="shared" si="24"/>
        <v>0</v>
      </c>
      <c r="CY13" s="34">
        <f t="shared" si="25"/>
        <v>0</v>
      </c>
      <c r="CZ13" s="34">
        <f t="shared" si="26"/>
        <v>0</v>
      </c>
      <c r="DA13" s="34">
        <f t="shared" si="27"/>
        <v>0</v>
      </c>
      <c r="DB13" s="34">
        <f t="shared" si="28"/>
        <v>0</v>
      </c>
      <c r="DC13" s="34">
        <f t="shared" si="29"/>
        <v>0</v>
      </c>
      <c r="DD13" s="34">
        <f t="shared" si="30"/>
        <v>0</v>
      </c>
      <c r="DE13" s="34">
        <f t="shared" si="31"/>
        <v>0</v>
      </c>
      <c r="DF13" s="173">
        <f t="shared" si="32"/>
        <v>9.6341463414634149E-2</v>
      </c>
      <c r="DG13" s="33">
        <v>820</v>
      </c>
      <c r="DH13" s="31">
        <f t="shared" si="10"/>
        <v>68.333333333333329</v>
      </c>
      <c r="DI13" s="20">
        <f t="shared" si="33"/>
        <v>1066</v>
      </c>
      <c r="DJ13" s="20">
        <f t="shared" si="34"/>
        <v>1394</v>
      </c>
      <c r="DK13" s="91"/>
      <c r="DL13" s="146"/>
      <c r="DM13" s="57"/>
      <c r="DN13" s="36"/>
      <c r="DO13" s="36"/>
      <c r="DP13" s="36"/>
      <c r="DQ13" s="37"/>
      <c r="DR13" s="37"/>
      <c r="DS13" s="36"/>
      <c r="DT13" s="36"/>
      <c r="DU13" s="37"/>
      <c r="DV13" s="37"/>
      <c r="DW13" s="37"/>
      <c r="DX13" s="37"/>
      <c r="DY13" s="36"/>
      <c r="DZ13" s="36"/>
      <c r="EA13" s="36"/>
      <c r="EB13" s="36"/>
      <c r="EC13" s="36"/>
      <c r="ED13" s="36"/>
      <c r="EE13" s="36"/>
      <c r="EF13" s="36"/>
      <c r="EG13" s="36"/>
      <c r="EH13" s="38"/>
    </row>
    <row r="14" spans="1:138" ht="120" customHeight="1" thickBot="1" x14ac:dyDescent="0.3">
      <c r="A14" s="18">
        <v>7</v>
      </c>
      <c r="B14" s="99" t="s">
        <v>36</v>
      </c>
      <c r="C14" s="99" t="s">
        <v>217</v>
      </c>
      <c r="D14" s="20">
        <f>E14+F14+G14+I14</f>
        <v>2108</v>
      </c>
      <c r="E14" s="21">
        <v>498</v>
      </c>
      <c r="F14" s="78">
        <v>1076</v>
      </c>
      <c r="G14" s="78">
        <v>534</v>
      </c>
      <c r="H14" s="79">
        <v>0</v>
      </c>
      <c r="I14" s="80">
        <v>0</v>
      </c>
      <c r="J14" s="20">
        <f t="shared" si="11"/>
        <v>2108</v>
      </c>
      <c r="K14" s="24">
        <v>246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>
        <f t="shared" si="12"/>
        <v>246</v>
      </c>
      <c r="X14" s="24">
        <v>36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6">
        <f t="shared" si="13"/>
        <v>36</v>
      </c>
      <c r="AK14" s="150">
        <f t="shared" si="14"/>
        <v>282</v>
      </c>
      <c r="AL14" s="164">
        <f t="shared" si="1"/>
        <v>744</v>
      </c>
      <c r="AM14" s="165">
        <f t="shared" si="15"/>
        <v>0</v>
      </c>
      <c r="AN14" s="166">
        <f t="shared" si="3"/>
        <v>1112</v>
      </c>
      <c r="AO14" s="156">
        <v>262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8">
        <f t="shared" si="16"/>
        <v>262</v>
      </c>
      <c r="BB14" s="29">
        <v>4</v>
      </c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8">
        <f t="shared" si="4"/>
        <v>4</v>
      </c>
      <c r="BO14" s="22">
        <v>9</v>
      </c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30"/>
      <c r="CA14" s="20">
        <f t="shared" si="5"/>
        <v>9</v>
      </c>
      <c r="CB14" s="22">
        <v>178</v>
      </c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0">
        <f t="shared" si="6"/>
        <v>178</v>
      </c>
      <c r="CO14" s="117">
        <f t="shared" si="17"/>
        <v>473</v>
      </c>
      <c r="CP14" s="117">
        <f t="shared" si="18"/>
        <v>0</v>
      </c>
      <c r="CQ14" s="117">
        <f t="shared" si="19"/>
        <v>930</v>
      </c>
      <c r="CR14" s="117">
        <f t="shared" si="20"/>
        <v>1403</v>
      </c>
      <c r="CS14" s="33">
        <f t="shared" si="9"/>
        <v>262</v>
      </c>
      <c r="CT14" s="34">
        <f t="shared" si="35"/>
        <v>0.21833333333333332</v>
      </c>
      <c r="CU14" s="35">
        <f t="shared" si="21"/>
        <v>0</v>
      </c>
      <c r="CV14" s="34">
        <f t="shared" si="22"/>
        <v>0</v>
      </c>
      <c r="CW14" s="34">
        <f t="shared" si="23"/>
        <v>0</v>
      </c>
      <c r="CX14" s="34">
        <f t="shared" si="24"/>
        <v>0</v>
      </c>
      <c r="CY14" s="34">
        <f t="shared" si="25"/>
        <v>0</v>
      </c>
      <c r="CZ14" s="34">
        <f t="shared" si="26"/>
        <v>0</v>
      </c>
      <c r="DA14" s="34">
        <f t="shared" si="27"/>
        <v>0</v>
      </c>
      <c r="DB14" s="34">
        <f t="shared" si="28"/>
        <v>0</v>
      </c>
      <c r="DC14" s="34">
        <f t="shared" si="29"/>
        <v>0</v>
      </c>
      <c r="DD14" s="34">
        <f t="shared" si="30"/>
        <v>0</v>
      </c>
      <c r="DE14" s="34">
        <f t="shared" si="31"/>
        <v>0</v>
      </c>
      <c r="DF14" s="173">
        <f t="shared" si="32"/>
        <v>0.21833333333333332</v>
      </c>
      <c r="DG14" s="33">
        <v>1200</v>
      </c>
      <c r="DH14" s="31">
        <f t="shared" si="10"/>
        <v>100</v>
      </c>
      <c r="DI14" s="20">
        <f t="shared" si="33"/>
        <v>1560</v>
      </c>
      <c r="DJ14" s="20">
        <f t="shared" si="34"/>
        <v>2040</v>
      </c>
      <c r="DK14" s="91"/>
      <c r="DL14" s="146"/>
      <c r="DM14" s="57"/>
      <c r="DN14" s="36"/>
      <c r="DO14" s="36"/>
      <c r="DP14" s="36"/>
      <c r="DQ14" s="37"/>
      <c r="DR14" s="37"/>
      <c r="DS14" s="36"/>
      <c r="DT14" s="36"/>
      <c r="DU14" s="37"/>
      <c r="DV14" s="37"/>
      <c r="DW14" s="37"/>
      <c r="DX14" s="37"/>
      <c r="DY14" s="36"/>
      <c r="DZ14" s="36"/>
      <c r="EA14" s="36"/>
      <c r="EB14" s="36"/>
      <c r="EC14" s="36"/>
      <c r="ED14" s="36"/>
      <c r="EE14" s="36"/>
      <c r="EF14" s="36"/>
      <c r="EG14" s="36"/>
      <c r="EH14" s="38"/>
    </row>
    <row r="15" spans="1:138" s="3" customFormat="1" ht="120" customHeight="1" thickBot="1" x14ac:dyDescent="0.3">
      <c r="A15" s="18">
        <v>8</v>
      </c>
      <c r="B15" s="99" t="s">
        <v>37</v>
      </c>
      <c r="C15" s="99" t="s">
        <v>218</v>
      </c>
      <c r="D15" s="20">
        <f t="shared" si="0"/>
        <v>1418</v>
      </c>
      <c r="E15" s="40">
        <v>332</v>
      </c>
      <c r="F15" s="81">
        <v>887</v>
      </c>
      <c r="G15" s="81">
        <v>199</v>
      </c>
      <c r="H15" s="82">
        <v>60</v>
      </c>
      <c r="I15" s="80">
        <v>0</v>
      </c>
      <c r="J15" s="20">
        <f t="shared" si="11"/>
        <v>1478</v>
      </c>
      <c r="K15" s="42">
        <v>68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25">
        <f t="shared" si="12"/>
        <v>68</v>
      </c>
      <c r="X15" s="42">
        <v>30</v>
      </c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26">
        <f t="shared" si="13"/>
        <v>30</v>
      </c>
      <c r="AK15" s="151">
        <f t="shared" si="14"/>
        <v>98</v>
      </c>
      <c r="AL15" s="164">
        <f t="shared" si="1"/>
        <v>400</v>
      </c>
      <c r="AM15" s="165">
        <f t="shared" si="15"/>
        <v>0</v>
      </c>
      <c r="AN15" s="166">
        <f t="shared" si="3"/>
        <v>917</v>
      </c>
      <c r="AO15" s="156">
        <v>54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8">
        <f t="shared" si="16"/>
        <v>54</v>
      </c>
      <c r="BB15" s="43">
        <v>0</v>
      </c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28">
        <f t="shared" si="4"/>
        <v>0</v>
      </c>
      <c r="BO15" s="30">
        <v>0</v>
      </c>
      <c r="BP15" s="30"/>
      <c r="BQ15" s="30"/>
      <c r="BR15" s="30"/>
      <c r="BS15" s="30"/>
      <c r="BT15" s="30"/>
      <c r="BU15" s="30"/>
      <c r="BV15" s="22"/>
      <c r="BW15" s="22"/>
      <c r="BX15" s="22"/>
      <c r="BY15" s="22"/>
      <c r="BZ15" s="30"/>
      <c r="CA15" s="20">
        <f>SUM(BO15:BZ15)</f>
        <v>0</v>
      </c>
      <c r="CB15" s="22">
        <v>0</v>
      </c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0">
        <f t="shared" si="6"/>
        <v>0</v>
      </c>
      <c r="CO15" s="117">
        <f t="shared" si="17"/>
        <v>346</v>
      </c>
      <c r="CP15" s="117">
        <f t="shared" si="18"/>
        <v>0</v>
      </c>
      <c r="CQ15" s="117">
        <f t="shared" si="19"/>
        <v>917</v>
      </c>
      <c r="CR15" s="117">
        <f t="shared" si="20"/>
        <v>1263</v>
      </c>
      <c r="CS15" s="33">
        <f t="shared" si="9"/>
        <v>54</v>
      </c>
      <c r="CT15" s="34">
        <f t="shared" si="35"/>
        <v>4.4999999999999998E-2</v>
      </c>
      <c r="CU15" s="35">
        <f t="shared" si="21"/>
        <v>0</v>
      </c>
      <c r="CV15" s="34">
        <f t="shared" si="22"/>
        <v>0</v>
      </c>
      <c r="CW15" s="34">
        <f t="shared" si="23"/>
        <v>0</v>
      </c>
      <c r="CX15" s="34">
        <f t="shared" si="24"/>
        <v>0</v>
      </c>
      <c r="CY15" s="34">
        <f t="shared" si="25"/>
        <v>0</v>
      </c>
      <c r="CZ15" s="34">
        <f t="shared" si="26"/>
        <v>0</v>
      </c>
      <c r="DA15" s="34">
        <f t="shared" si="27"/>
        <v>0</v>
      </c>
      <c r="DB15" s="34">
        <f t="shared" si="28"/>
        <v>0</v>
      </c>
      <c r="DC15" s="34">
        <f t="shared" si="29"/>
        <v>0</v>
      </c>
      <c r="DD15" s="34">
        <f t="shared" si="30"/>
        <v>0</v>
      </c>
      <c r="DE15" s="34">
        <f t="shared" si="31"/>
        <v>0</v>
      </c>
      <c r="DF15" s="173">
        <f t="shared" si="32"/>
        <v>4.4999999999999998E-2</v>
      </c>
      <c r="DG15" s="33">
        <v>1200</v>
      </c>
      <c r="DH15" s="31">
        <f t="shared" si="10"/>
        <v>100</v>
      </c>
      <c r="DI15" s="20">
        <f t="shared" si="33"/>
        <v>1560</v>
      </c>
      <c r="DJ15" s="20">
        <f t="shared" si="34"/>
        <v>2040</v>
      </c>
      <c r="DK15" s="92"/>
      <c r="DL15" s="147"/>
      <c r="DM15" s="58"/>
      <c r="DN15" s="44"/>
      <c r="DO15" s="44"/>
      <c r="DP15" s="44"/>
      <c r="DQ15" s="45"/>
      <c r="DR15" s="45"/>
      <c r="DS15" s="44"/>
      <c r="DT15" s="44"/>
      <c r="DU15" s="45"/>
      <c r="DV15" s="45"/>
      <c r="DW15" s="45"/>
      <c r="DX15" s="45"/>
      <c r="DY15" s="44"/>
      <c r="DZ15" s="44"/>
      <c r="EA15" s="44"/>
      <c r="EB15" s="44"/>
      <c r="EC15" s="44"/>
      <c r="ED15" s="44"/>
      <c r="EE15" s="44"/>
      <c r="EF15" s="44"/>
      <c r="EG15" s="44"/>
      <c r="EH15" s="46"/>
    </row>
    <row r="16" spans="1:138" ht="120" customHeight="1" thickBot="1" x14ac:dyDescent="0.3">
      <c r="A16" s="18">
        <v>9</v>
      </c>
      <c r="B16" s="99" t="s">
        <v>38</v>
      </c>
      <c r="C16" s="99" t="s">
        <v>219</v>
      </c>
      <c r="D16" s="20">
        <f t="shared" si="0"/>
        <v>1208</v>
      </c>
      <c r="E16" s="21">
        <v>289</v>
      </c>
      <c r="F16" s="78">
        <v>827</v>
      </c>
      <c r="G16" s="78">
        <v>92</v>
      </c>
      <c r="H16" s="79">
        <v>184</v>
      </c>
      <c r="I16" s="80">
        <v>0</v>
      </c>
      <c r="J16" s="20">
        <f t="shared" si="11"/>
        <v>1392</v>
      </c>
      <c r="K16" s="24">
        <v>84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5">
        <f t="shared" si="12"/>
        <v>84</v>
      </c>
      <c r="X16" s="24">
        <v>34</v>
      </c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6">
        <f t="shared" si="13"/>
        <v>34</v>
      </c>
      <c r="AK16" s="150">
        <f t="shared" si="14"/>
        <v>118</v>
      </c>
      <c r="AL16" s="164">
        <f t="shared" si="1"/>
        <v>373</v>
      </c>
      <c r="AM16" s="165">
        <f t="shared" si="15"/>
        <v>0</v>
      </c>
      <c r="AN16" s="166">
        <f t="shared" si="3"/>
        <v>861</v>
      </c>
      <c r="AO16" s="156">
        <v>87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8">
        <f t="shared" si="16"/>
        <v>87</v>
      </c>
      <c r="BB16" s="29">
        <v>3</v>
      </c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8">
        <f t="shared" si="4"/>
        <v>3</v>
      </c>
      <c r="BO16" s="22">
        <v>0</v>
      </c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30"/>
      <c r="CA16" s="20">
        <f t="shared" ref="CA16:CA47" si="36">SUM(BO16:BZ16)</f>
        <v>0</v>
      </c>
      <c r="CB16" s="22">
        <v>5</v>
      </c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0">
        <f t="shared" si="6"/>
        <v>5</v>
      </c>
      <c r="CO16" s="117">
        <f t="shared" si="17"/>
        <v>286</v>
      </c>
      <c r="CP16" s="117">
        <f t="shared" si="18"/>
        <v>0</v>
      </c>
      <c r="CQ16" s="117">
        <f t="shared" si="19"/>
        <v>853</v>
      </c>
      <c r="CR16" s="117">
        <f t="shared" si="20"/>
        <v>1139</v>
      </c>
      <c r="CS16" s="33">
        <f t="shared" si="9"/>
        <v>87</v>
      </c>
      <c r="CT16" s="34">
        <f t="shared" si="35"/>
        <v>7.2499999999999995E-2</v>
      </c>
      <c r="CU16" s="35">
        <f t="shared" si="21"/>
        <v>0</v>
      </c>
      <c r="CV16" s="34">
        <f t="shared" si="22"/>
        <v>0</v>
      </c>
      <c r="CW16" s="34">
        <f t="shared" si="23"/>
        <v>0</v>
      </c>
      <c r="CX16" s="34">
        <f t="shared" si="24"/>
        <v>0</v>
      </c>
      <c r="CY16" s="34">
        <f t="shared" si="25"/>
        <v>0</v>
      </c>
      <c r="CZ16" s="34">
        <f t="shared" si="26"/>
        <v>0</v>
      </c>
      <c r="DA16" s="34">
        <f t="shared" si="27"/>
        <v>0</v>
      </c>
      <c r="DB16" s="34">
        <f t="shared" si="28"/>
        <v>0</v>
      </c>
      <c r="DC16" s="34">
        <f t="shared" si="29"/>
        <v>0</v>
      </c>
      <c r="DD16" s="34">
        <f t="shared" si="30"/>
        <v>0</v>
      </c>
      <c r="DE16" s="34">
        <f t="shared" si="31"/>
        <v>0</v>
      </c>
      <c r="DF16" s="173">
        <f t="shared" si="32"/>
        <v>7.2499999999999995E-2</v>
      </c>
      <c r="DG16" s="33">
        <v>1200</v>
      </c>
      <c r="DH16" s="31">
        <f t="shared" si="10"/>
        <v>100</v>
      </c>
      <c r="DI16" s="20">
        <f t="shared" si="33"/>
        <v>1560</v>
      </c>
      <c r="DJ16" s="20">
        <f t="shared" si="34"/>
        <v>2040</v>
      </c>
      <c r="DK16" s="91"/>
      <c r="DL16" s="146"/>
      <c r="DM16" s="57"/>
      <c r="DN16" s="36"/>
      <c r="DO16" s="36"/>
      <c r="DP16" s="36"/>
      <c r="DQ16" s="37"/>
      <c r="DR16" s="37"/>
      <c r="DS16" s="36"/>
      <c r="DT16" s="36"/>
      <c r="DU16" s="37"/>
      <c r="DV16" s="37"/>
      <c r="DW16" s="37"/>
      <c r="DX16" s="37"/>
      <c r="DY16" s="36"/>
      <c r="DZ16" s="36"/>
      <c r="EA16" s="36"/>
      <c r="EB16" s="36"/>
      <c r="EC16" s="36"/>
      <c r="ED16" s="36"/>
      <c r="EE16" s="36"/>
      <c r="EF16" s="36"/>
      <c r="EG16" s="36"/>
      <c r="EH16" s="38"/>
    </row>
    <row r="17" spans="1:138" ht="120" customHeight="1" thickBot="1" x14ac:dyDescent="0.3">
      <c r="A17" s="18">
        <v>10</v>
      </c>
      <c r="B17" s="99" t="s">
        <v>39</v>
      </c>
      <c r="C17" s="99" t="s">
        <v>220</v>
      </c>
      <c r="D17" s="20">
        <f t="shared" si="0"/>
        <v>1009</v>
      </c>
      <c r="E17" s="47">
        <v>82</v>
      </c>
      <c r="F17" s="79">
        <v>921</v>
      </c>
      <c r="G17" s="79">
        <v>6</v>
      </c>
      <c r="H17" s="79">
        <v>3</v>
      </c>
      <c r="I17" s="80">
        <v>0</v>
      </c>
      <c r="J17" s="20">
        <f t="shared" si="11"/>
        <v>1012</v>
      </c>
      <c r="K17" s="24">
        <v>57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>
        <f t="shared" si="12"/>
        <v>57</v>
      </c>
      <c r="X17" s="24">
        <v>10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6">
        <f t="shared" si="13"/>
        <v>10</v>
      </c>
      <c r="AK17" s="150">
        <f t="shared" si="14"/>
        <v>67</v>
      </c>
      <c r="AL17" s="164">
        <f t="shared" si="1"/>
        <v>139</v>
      </c>
      <c r="AM17" s="165">
        <f t="shared" si="15"/>
        <v>0</v>
      </c>
      <c r="AN17" s="166">
        <f t="shared" si="3"/>
        <v>931</v>
      </c>
      <c r="AO17" s="156">
        <v>39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8">
        <f t="shared" si="16"/>
        <v>39</v>
      </c>
      <c r="BB17" s="29">
        <v>1</v>
      </c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8">
        <f t="shared" si="4"/>
        <v>1</v>
      </c>
      <c r="BO17" s="22">
        <v>0</v>
      </c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30"/>
      <c r="CA17" s="20">
        <f t="shared" si="36"/>
        <v>0</v>
      </c>
      <c r="CB17" s="22">
        <v>36</v>
      </c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0">
        <f t="shared" si="6"/>
        <v>36</v>
      </c>
      <c r="CO17" s="117">
        <f t="shared" si="17"/>
        <v>100</v>
      </c>
      <c r="CP17" s="117">
        <f t="shared" si="18"/>
        <v>0</v>
      </c>
      <c r="CQ17" s="117">
        <f t="shared" si="19"/>
        <v>894</v>
      </c>
      <c r="CR17" s="117">
        <f t="shared" si="20"/>
        <v>994</v>
      </c>
      <c r="CS17" s="33">
        <f t="shared" si="9"/>
        <v>39</v>
      </c>
      <c r="CT17" s="34">
        <f t="shared" si="35"/>
        <v>3.2500000000000001E-2</v>
      </c>
      <c r="CU17" s="35">
        <f t="shared" si="21"/>
        <v>0</v>
      </c>
      <c r="CV17" s="34">
        <f t="shared" si="22"/>
        <v>0</v>
      </c>
      <c r="CW17" s="34">
        <f t="shared" si="23"/>
        <v>0</v>
      </c>
      <c r="CX17" s="34">
        <f t="shared" si="24"/>
        <v>0</v>
      </c>
      <c r="CY17" s="34">
        <f t="shared" si="25"/>
        <v>0</v>
      </c>
      <c r="CZ17" s="34">
        <f t="shared" si="26"/>
        <v>0</v>
      </c>
      <c r="DA17" s="34">
        <f t="shared" si="27"/>
        <v>0</v>
      </c>
      <c r="DB17" s="34">
        <f t="shared" si="28"/>
        <v>0</v>
      </c>
      <c r="DC17" s="34">
        <f t="shared" si="29"/>
        <v>0</v>
      </c>
      <c r="DD17" s="34">
        <f t="shared" si="30"/>
        <v>0</v>
      </c>
      <c r="DE17" s="34">
        <f t="shared" si="31"/>
        <v>0</v>
      </c>
      <c r="DF17" s="173">
        <f t="shared" si="32"/>
        <v>3.2500000000000001E-2</v>
      </c>
      <c r="DG17" s="33">
        <v>1200</v>
      </c>
      <c r="DH17" s="31">
        <f t="shared" si="10"/>
        <v>100</v>
      </c>
      <c r="DI17" s="20">
        <f t="shared" si="33"/>
        <v>1560</v>
      </c>
      <c r="DJ17" s="20">
        <f t="shared" si="34"/>
        <v>2040</v>
      </c>
      <c r="DK17" s="91"/>
      <c r="DL17" s="146"/>
      <c r="DM17" s="57"/>
      <c r="DN17" s="36"/>
      <c r="DO17" s="36"/>
      <c r="DP17" s="36"/>
      <c r="DQ17" s="37"/>
      <c r="DR17" s="37"/>
      <c r="DS17" s="36"/>
      <c r="DT17" s="36"/>
      <c r="DU17" s="37"/>
      <c r="DV17" s="37"/>
      <c r="DW17" s="37"/>
      <c r="DX17" s="37"/>
      <c r="DY17" s="36"/>
      <c r="DZ17" s="36"/>
      <c r="EA17" s="36"/>
      <c r="EB17" s="36"/>
      <c r="EC17" s="36"/>
      <c r="ED17" s="36"/>
      <c r="EE17" s="36"/>
      <c r="EF17" s="36"/>
      <c r="EG17" s="36"/>
      <c r="EH17" s="38"/>
    </row>
    <row r="18" spans="1:138" ht="120" customHeight="1" thickBot="1" x14ac:dyDescent="0.3">
      <c r="A18" s="18">
        <v>11</v>
      </c>
      <c r="B18" s="99" t="s">
        <v>40</v>
      </c>
      <c r="C18" s="99" t="s">
        <v>144</v>
      </c>
      <c r="D18" s="20">
        <f t="shared" si="0"/>
        <v>1615</v>
      </c>
      <c r="E18" s="47">
        <v>205</v>
      </c>
      <c r="F18" s="79">
        <v>1327</v>
      </c>
      <c r="G18" s="79">
        <v>83</v>
      </c>
      <c r="H18" s="79">
        <v>10</v>
      </c>
      <c r="I18" s="80">
        <v>0</v>
      </c>
      <c r="J18" s="20">
        <f t="shared" si="11"/>
        <v>1625</v>
      </c>
      <c r="K18" s="24">
        <v>67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>
        <f t="shared" si="12"/>
        <v>67</v>
      </c>
      <c r="X18" s="24">
        <v>282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6">
        <f t="shared" si="13"/>
        <v>282</v>
      </c>
      <c r="AK18" s="150">
        <f t="shared" si="14"/>
        <v>349</v>
      </c>
      <c r="AL18" s="164">
        <f t="shared" si="1"/>
        <v>272</v>
      </c>
      <c r="AM18" s="165">
        <f t="shared" si="15"/>
        <v>0</v>
      </c>
      <c r="AN18" s="166">
        <f t="shared" si="3"/>
        <v>1609</v>
      </c>
      <c r="AO18" s="156">
        <v>42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8">
        <f t="shared" si="16"/>
        <v>42</v>
      </c>
      <c r="BB18" s="29">
        <v>3</v>
      </c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8">
        <f t="shared" si="4"/>
        <v>3</v>
      </c>
      <c r="BO18" s="22">
        <v>0</v>
      </c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30"/>
      <c r="CA18" s="20">
        <f t="shared" si="36"/>
        <v>0</v>
      </c>
      <c r="CB18" s="22">
        <v>0</v>
      </c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0">
        <f t="shared" si="6"/>
        <v>0</v>
      </c>
      <c r="CO18" s="117">
        <f t="shared" si="17"/>
        <v>230</v>
      </c>
      <c r="CP18" s="117">
        <f t="shared" si="18"/>
        <v>0</v>
      </c>
      <c r="CQ18" s="117">
        <f t="shared" si="19"/>
        <v>1606</v>
      </c>
      <c r="CR18" s="117">
        <f t="shared" si="20"/>
        <v>1836</v>
      </c>
      <c r="CS18" s="33">
        <f t="shared" si="9"/>
        <v>42</v>
      </c>
      <c r="CT18" s="34">
        <f t="shared" si="35"/>
        <v>3.5000000000000003E-2</v>
      </c>
      <c r="CU18" s="35">
        <f t="shared" si="21"/>
        <v>0</v>
      </c>
      <c r="CV18" s="34">
        <f t="shared" si="22"/>
        <v>0</v>
      </c>
      <c r="CW18" s="34">
        <f t="shared" si="23"/>
        <v>0</v>
      </c>
      <c r="CX18" s="34">
        <f t="shared" si="24"/>
        <v>0</v>
      </c>
      <c r="CY18" s="34">
        <f t="shared" si="25"/>
        <v>0</v>
      </c>
      <c r="CZ18" s="34">
        <f t="shared" si="26"/>
        <v>0</v>
      </c>
      <c r="DA18" s="34">
        <f t="shared" si="27"/>
        <v>0</v>
      </c>
      <c r="DB18" s="34">
        <f t="shared" si="28"/>
        <v>0</v>
      </c>
      <c r="DC18" s="34">
        <f t="shared" si="29"/>
        <v>0</v>
      </c>
      <c r="DD18" s="34">
        <f t="shared" si="30"/>
        <v>0</v>
      </c>
      <c r="DE18" s="34">
        <f t="shared" si="31"/>
        <v>0</v>
      </c>
      <c r="DF18" s="173">
        <f t="shared" si="32"/>
        <v>3.5000000000000003E-2</v>
      </c>
      <c r="DG18" s="33">
        <v>1200</v>
      </c>
      <c r="DH18" s="31">
        <f t="shared" si="10"/>
        <v>100</v>
      </c>
      <c r="DI18" s="20">
        <f t="shared" si="33"/>
        <v>1560</v>
      </c>
      <c r="DJ18" s="20">
        <f t="shared" si="34"/>
        <v>2040</v>
      </c>
      <c r="DK18" s="91"/>
      <c r="DL18" s="146"/>
      <c r="DM18" s="57"/>
      <c r="DN18" s="36"/>
      <c r="DO18" s="36"/>
      <c r="DP18" s="36"/>
      <c r="DQ18" s="37"/>
      <c r="DR18" s="37"/>
      <c r="DS18" s="36"/>
      <c r="DT18" s="36"/>
      <c r="DU18" s="37"/>
      <c r="DV18" s="37"/>
      <c r="DW18" s="37"/>
      <c r="DX18" s="37"/>
      <c r="DY18" s="36"/>
      <c r="DZ18" s="36"/>
      <c r="EA18" s="36"/>
      <c r="EB18" s="36"/>
      <c r="EC18" s="36"/>
      <c r="ED18" s="36"/>
      <c r="EE18" s="36"/>
      <c r="EF18" s="36"/>
      <c r="EG18" s="36"/>
      <c r="EH18" s="38"/>
    </row>
    <row r="19" spans="1:138" ht="120" customHeight="1" thickBot="1" x14ac:dyDescent="0.3">
      <c r="A19" s="18">
        <v>12</v>
      </c>
      <c r="B19" s="99" t="s">
        <v>41</v>
      </c>
      <c r="C19" s="99" t="s">
        <v>221</v>
      </c>
      <c r="D19" s="20">
        <f t="shared" si="0"/>
        <v>2752</v>
      </c>
      <c r="E19" s="47">
        <v>469</v>
      </c>
      <c r="F19" s="79">
        <v>1177</v>
      </c>
      <c r="G19" s="79">
        <v>1106</v>
      </c>
      <c r="H19" s="79">
        <v>126</v>
      </c>
      <c r="I19" s="80">
        <v>0</v>
      </c>
      <c r="J19" s="20">
        <f t="shared" si="11"/>
        <v>2878</v>
      </c>
      <c r="K19" s="24">
        <v>33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>
        <f t="shared" si="12"/>
        <v>33</v>
      </c>
      <c r="X19" s="24">
        <v>1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6">
        <f t="shared" si="13"/>
        <v>1</v>
      </c>
      <c r="AK19" s="150">
        <f t="shared" si="14"/>
        <v>34</v>
      </c>
      <c r="AL19" s="164">
        <f t="shared" si="1"/>
        <v>502</v>
      </c>
      <c r="AM19" s="165">
        <f t="shared" si="15"/>
        <v>0</v>
      </c>
      <c r="AN19" s="166">
        <f t="shared" si="3"/>
        <v>1178</v>
      </c>
      <c r="AO19" s="156">
        <v>98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8">
        <f t="shared" si="16"/>
        <v>98</v>
      </c>
      <c r="BB19" s="29">
        <v>0</v>
      </c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8">
        <f t="shared" si="4"/>
        <v>0</v>
      </c>
      <c r="BO19" s="22">
        <v>0</v>
      </c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30"/>
      <c r="CA19" s="20">
        <f t="shared" si="36"/>
        <v>0</v>
      </c>
      <c r="CB19" s="22">
        <v>0</v>
      </c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0">
        <f t="shared" si="6"/>
        <v>0</v>
      </c>
      <c r="CO19" s="117">
        <f t="shared" si="17"/>
        <v>404</v>
      </c>
      <c r="CP19" s="117">
        <f t="shared" si="18"/>
        <v>0</v>
      </c>
      <c r="CQ19" s="117">
        <f t="shared" si="19"/>
        <v>1178</v>
      </c>
      <c r="CR19" s="117">
        <f t="shared" si="20"/>
        <v>1582</v>
      </c>
      <c r="CS19" s="33">
        <f t="shared" si="9"/>
        <v>98</v>
      </c>
      <c r="CT19" s="34">
        <f t="shared" si="35"/>
        <v>8.1666666666666665E-2</v>
      </c>
      <c r="CU19" s="35">
        <f t="shared" si="21"/>
        <v>0</v>
      </c>
      <c r="CV19" s="34">
        <f t="shared" si="22"/>
        <v>0</v>
      </c>
      <c r="CW19" s="34">
        <f t="shared" si="23"/>
        <v>0</v>
      </c>
      <c r="CX19" s="34">
        <f t="shared" si="24"/>
        <v>0</v>
      </c>
      <c r="CY19" s="34">
        <f t="shared" si="25"/>
        <v>0</v>
      </c>
      <c r="CZ19" s="34">
        <f t="shared" si="26"/>
        <v>0</v>
      </c>
      <c r="DA19" s="34">
        <f t="shared" si="27"/>
        <v>0</v>
      </c>
      <c r="DB19" s="34">
        <f t="shared" si="28"/>
        <v>0</v>
      </c>
      <c r="DC19" s="34">
        <f t="shared" si="29"/>
        <v>0</v>
      </c>
      <c r="DD19" s="34">
        <f t="shared" si="30"/>
        <v>0</v>
      </c>
      <c r="DE19" s="34">
        <f t="shared" si="31"/>
        <v>0</v>
      </c>
      <c r="DF19" s="173">
        <f t="shared" si="32"/>
        <v>8.1666666666666665E-2</v>
      </c>
      <c r="DG19" s="33">
        <v>1200</v>
      </c>
      <c r="DH19" s="31">
        <f t="shared" si="10"/>
        <v>100</v>
      </c>
      <c r="DI19" s="20">
        <f t="shared" si="33"/>
        <v>1560</v>
      </c>
      <c r="DJ19" s="20">
        <f t="shared" si="34"/>
        <v>2040</v>
      </c>
      <c r="DK19" s="91"/>
      <c r="DL19" s="146"/>
      <c r="DM19" s="57"/>
      <c r="DN19" s="36"/>
      <c r="DO19" s="36"/>
      <c r="DP19" s="36"/>
      <c r="DQ19" s="37"/>
      <c r="DR19" s="37"/>
      <c r="DS19" s="36"/>
      <c r="DT19" s="36"/>
      <c r="DU19" s="37"/>
      <c r="DV19" s="37"/>
      <c r="DW19" s="37"/>
      <c r="DX19" s="37"/>
      <c r="DY19" s="36"/>
      <c r="DZ19" s="36"/>
      <c r="EA19" s="36"/>
      <c r="EB19" s="36"/>
      <c r="EC19" s="36"/>
      <c r="ED19" s="36"/>
      <c r="EE19" s="36"/>
      <c r="EF19" s="36"/>
      <c r="EG19" s="36"/>
      <c r="EH19" s="38"/>
    </row>
    <row r="20" spans="1:138" ht="120" customHeight="1" thickBot="1" x14ac:dyDescent="0.3">
      <c r="A20" s="18">
        <v>13</v>
      </c>
      <c r="B20" s="99" t="s">
        <v>124</v>
      </c>
      <c r="C20" s="99" t="s">
        <v>222</v>
      </c>
      <c r="D20" s="20">
        <f t="shared" si="0"/>
        <v>631</v>
      </c>
      <c r="E20" s="21">
        <v>203</v>
      </c>
      <c r="F20" s="78">
        <v>280</v>
      </c>
      <c r="G20" s="78">
        <v>147</v>
      </c>
      <c r="H20" s="79">
        <v>148</v>
      </c>
      <c r="I20" s="80">
        <v>1</v>
      </c>
      <c r="J20" s="20">
        <f t="shared" si="11"/>
        <v>779</v>
      </c>
      <c r="K20" s="24">
        <v>37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>
        <f t="shared" si="12"/>
        <v>37</v>
      </c>
      <c r="X20" s="24">
        <v>1</v>
      </c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6">
        <f t="shared" si="13"/>
        <v>1</v>
      </c>
      <c r="AK20" s="150">
        <f t="shared" si="14"/>
        <v>38</v>
      </c>
      <c r="AL20" s="164">
        <f t="shared" si="1"/>
        <v>241</v>
      </c>
      <c r="AM20" s="165">
        <f t="shared" si="15"/>
        <v>1</v>
      </c>
      <c r="AN20" s="166">
        <f t="shared" si="3"/>
        <v>281</v>
      </c>
      <c r="AO20" s="156">
        <v>7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8">
        <f t="shared" si="16"/>
        <v>7</v>
      </c>
      <c r="BB20" s="29">
        <v>0</v>
      </c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8">
        <f t="shared" si="4"/>
        <v>0</v>
      </c>
      <c r="BO20" s="22">
        <v>0</v>
      </c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30"/>
      <c r="CA20" s="20">
        <f t="shared" si="36"/>
        <v>0</v>
      </c>
      <c r="CB20" s="22">
        <v>0</v>
      </c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0">
        <f t="shared" si="6"/>
        <v>0</v>
      </c>
      <c r="CO20" s="117">
        <f t="shared" si="17"/>
        <v>234</v>
      </c>
      <c r="CP20" s="117">
        <f t="shared" si="18"/>
        <v>1</v>
      </c>
      <c r="CQ20" s="117">
        <f t="shared" si="19"/>
        <v>281</v>
      </c>
      <c r="CR20" s="117">
        <f t="shared" si="20"/>
        <v>515</v>
      </c>
      <c r="CS20" s="33">
        <f t="shared" si="9"/>
        <v>7</v>
      </c>
      <c r="CT20" s="34">
        <f t="shared" si="35"/>
        <v>5.8333333333333336E-3</v>
      </c>
      <c r="CU20" s="35">
        <f t="shared" si="21"/>
        <v>0</v>
      </c>
      <c r="CV20" s="34">
        <f t="shared" si="22"/>
        <v>0</v>
      </c>
      <c r="CW20" s="34">
        <f t="shared" si="23"/>
        <v>0</v>
      </c>
      <c r="CX20" s="34">
        <f t="shared" si="24"/>
        <v>0</v>
      </c>
      <c r="CY20" s="34">
        <f t="shared" si="25"/>
        <v>0</v>
      </c>
      <c r="CZ20" s="34">
        <f t="shared" si="26"/>
        <v>0</v>
      </c>
      <c r="DA20" s="34">
        <f t="shared" si="27"/>
        <v>0</v>
      </c>
      <c r="DB20" s="34">
        <f t="shared" si="28"/>
        <v>0</v>
      </c>
      <c r="DC20" s="34">
        <f t="shared" si="29"/>
        <v>0</v>
      </c>
      <c r="DD20" s="34">
        <f t="shared" si="30"/>
        <v>0</v>
      </c>
      <c r="DE20" s="34">
        <f t="shared" si="31"/>
        <v>0</v>
      </c>
      <c r="DF20" s="173">
        <f t="shared" si="32"/>
        <v>5.8333333333333336E-3</v>
      </c>
      <c r="DG20" s="33">
        <v>1200</v>
      </c>
      <c r="DH20" s="31">
        <f t="shared" si="10"/>
        <v>100</v>
      </c>
      <c r="DI20" s="20">
        <f t="shared" si="33"/>
        <v>1560</v>
      </c>
      <c r="DJ20" s="20">
        <f t="shared" si="34"/>
        <v>2040</v>
      </c>
      <c r="DK20" s="91"/>
      <c r="DL20" s="146"/>
      <c r="DM20" s="57"/>
      <c r="DN20" s="36"/>
      <c r="DO20" s="36"/>
      <c r="DP20" s="36"/>
      <c r="DQ20" s="37"/>
      <c r="DR20" s="37"/>
      <c r="DS20" s="36"/>
      <c r="DT20" s="36"/>
      <c r="DU20" s="37"/>
      <c r="DV20" s="37"/>
      <c r="DW20" s="37"/>
      <c r="DX20" s="37"/>
      <c r="DY20" s="36"/>
      <c r="DZ20" s="36"/>
      <c r="EA20" s="36"/>
      <c r="EB20" s="36"/>
      <c r="EC20" s="36"/>
      <c r="ED20" s="36"/>
      <c r="EE20" s="36"/>
      <c r="EF20" s="36"/>
      <c r="EG20" s="36"/>
      <c r="EH20" s="38"/>
    </row>
    <row r="21" spans="1:138" ht="120" customHeight="1" thickBot="1" x14ac:dyDescent="0.3">
      <c r="A21" s="18">
        <v>14</v>
      </c>
      <c r="B21" s="99" t="s">
        <v>42</v>
      </c>
      <c r="C21" s="99" t="s">
        <v>223</v>
      </c>
      <c r="D21" s="20">
        <f t="shared" si="0"/>
        <v>2628</v>
      </c>
      <c r="E21" s="21">
        <v>607</v>
      </c>
      <c r="F21" s="78">
        <v>1421</v>
      </c>
      <c r="G21" s="78">
        <v>600</v>
      </c>
      <c r="H21" s="79">
        <v>236</v>
      </c>
      <c r="I21" s="80">
        <v>0</v>
      </c>
      <c r="J21" s="20">
        <f t="shared" si="11"/>
        <v>2864</v>
      </c>
      <c r="K21" s="24">
        <v>92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5">
        <f t="shared" si="12"/>
        <v>92</v>
      </c>
      <c r="X21" s="24">
        <v>12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6">
        <f t="shared" si="13"/>
        <v>12</v>
      </c>
      <c r="AK21" s="150">
        <f t="shared" si="14"/>
        <v>104</v>
      </c>
      <c r="AL21" s="164">
        <f t="shared" si="1"/>
        <v>699</v>
      </c>
      <c r="AM21" s="165">
        <f t="shared" si="15"/>
        <v>0</v>
      </c>
      <c r="AN21" s="166">
        <f t="shared" si="3"/>
        <v>1433</v>
      </c>
      <c r="AO21" s="156">
        <v>93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8">
        <f t="shared" si="16"/>
        <v>93</v>
      </c>
      <c r="BB21" s="29">
        <v>3</v>
      </c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8">
        <f t="shared" si="4"/>
        <v>3</v>
      </c>
      <c r="BO21" s="22">
        <v>0</v>
      </c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30"/>
      <c r="CA21" s="20">
        <f t="shared" si="36"/>
        <v>0</v>
      </c>
      <c r="CB21" s="22">
        <v>161</v>
      </c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0">
        <f t="shared" si="6"/>
        <v>161</v>
      </c>
      <c r="CO21" s="117">
        <f t="shared" si="17"/>
        <v>606</v>
      </c>
      <c r="CP21" s="117">
        <f t="shared" si="18"/>
        <v>0</v>
      </c>
      <c r="CQ21" s="117">
        <f t="shared" si="19"/>
        <v>1269</v>
      </c>
      <c r="CR21" s="117">
        <f t="shared" si="20"/>
        <v>1875</v>
      </c>
      <c r="CS21" s="33">
        <f t="shared" si="9"/>
        <v>93</v>
      </c>
      <c r="CT21" s="34">
        <f t="shared" si="35"/>
        <v>7.7499999999999999E-2</v>
      </c>
      <c r="CU21" s="35">
        <f t="shared" si="21"/>
        <v>0</v>
      </c>
      <c r="CV21" s="34">
        <f t="shared" si="22"/>
        <v>0</v>
      </c>
      <c r="CW21" s="34">
        <f t="shared" si="23"/>
        <v>0</v>
      </c>
      <c r="CX21" s="34">
        <f t="shared" si="24"/>
        <v>0</v>
      </c>
      <c r="CY21" s="34">
        <f t="shared" si="25"/>
        <v>0</v>
      </c>
      <c r="CZ21" s="34">
        <f t="shared" si="26"/>
        <v>0</v>
      </c>
      <c r="DA21" s="34">
        <f t="shared" si="27"/>
        <v>0</v>
      </c>
      <c r="DB21" s="34">
        <f t="shared" si="28"/>
        <v>0</v>
      </c>
      <c r="DC21" s="34">
        <f t="shared" si="29"/>
        <v>0</v>
      </c>
      <c r="DD21" s="34">
        <f t="shared" si="30"/>
        <v>0</v>
      </c>
      <c r="DE21" s="34">
        <f t="shared" si="31"/>
        <v>0</v>
      </c>
      <c r="DF21" s="173">
        <f t="shared" si="32"/>
        <v>7.7499999999999999E-2</v>
      </c>
      <c r="DG21" s="33">
        <v>1200</v>
      </c>
      <c r="DH21" s="31">
        <f t="shared" si="10"/>
        <v>100</v>
      </c>
      <c r="DI21" s="20">
        <f t="shared" si="33"/>
        <v>1560</v>
      </c>
      <c r="DJ21" s="20">
        <f t="shared" si="34"/>
        <v>2040</v>
      </c>
      <c r="DK21" s="91"/>
      <c r="DL21" s="146"/>
      <c r="DM21" s="57"/>
      <c r="DN21" s="36"/>
      <c r="DO21" s="36"/>
      <c r="DP21" s="36"/>
      <c r="DQ21" s="37"/>
      <c r="DR21" s="37"/>
      <c r="DS21" s="36"/>
      <c r="DT21" s="36"/>
      <c r="DU21" s="37"/>
      <c r="DV21" s="37"/>
      <c r="DW21" s="37"/>
      <c r="DX21" s="37"/>
      <c r="DY21" s="36"/>
      <c r="DZ21" s="36"/>
      <c r="EA21" s="36"/>
      <c r="EB21" s="36"/>
      <c r="EC21" s="36"/>
      <c r="ED21" s="36"/>
      <c r="EE21" s="36"/>
      <c r="EF21" s="36"/>
      <c r="EG21" s="36"/>
      <c r="EH21" s="38"/>
    </row>
    <row r="22" spans="1:138" ht="120" customHeight="1" thickBot="1" x14ac:dyDescent="0.3">
      <c r="A22" s="18">
        <v>15</v>
      </c>
      <c r="B22" s="99" t="s">
        <v>43</v>
      </c>
      <c r="C22" s="99" t="s">
        <v>224</v>
      </c>
      <c r="D22" s="20">
        <f>E22+F22+G22+I22</f>
        <v>2494</v>
      </c>
      <c r="E22" s="21">
        <v>804</v>
      </c>
      <c r="F22" s="78">
        <v>1128</v>
      </c>
      <c r="G22" s="78">
        <v>562</v>
      </c>
      <c r="H22" s="79">
        <v>135</v>
      </c>
      <c r="I22" s="80">
        <v>0</v>
      </c>
      <c r="J22" s="20">
        <f t="shared" si="11"/>
        <v>2629</v>
      </c>
      <c r="K22" s="24">
        <v>106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>
        <f t="shared" si="12"/>
        <v>106</v>
      </c>
      <c r="X22" s="24">
        <v>8</v>
      </c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6">
        <f t="shared" si="13"/>
        <v>8</v>
      </c>
      <c r="AK22" s="150">
        <f t="shared" si="14"/>
        <v>114</v>
      </c>
      <c r="AL22" s="164">
        <f t="shared" si="1"/>
        <v>910</v>
      </c>
      <c r="AM22" s="165">
        <f t="shared" si="15"/>
        <v>0</v>
      </c>
      <c r="AN22" s="166">
        <f t="shared" si="3"/>
        <v>1136</v>
      </c>
      <c r="AO22" s="156">
        <v>99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8">
        <f t="shared" si="16"/>
        <v>99</v>
      </c>
      <c r="BB22" s="29">
        <v>6</v>
      </c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8">
        <f t="shared" si="4"/>
        <v>6</v>
      </c>
      <c r="BO22" s="22">
        <v>0</v>
      </c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30"/>
      <c r="CA22" s="20">
        <f t="shared" si="36"/>
        <v>0</v>
      </c>
      <c r="CB22" s="22">
        <v>10</v>
      </c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0">
        <f>SUM(CB22:CM22)</f>
        <v>10</v>
      </c>
      <c r="CO22" s="117">
        <f t="shared" si="17"/>
        <v>811</v>
      </c>
      <c r="CP22" s="117">
        <f t="shared" si="18"/>
        <v>0</v>
      </c>
      <c r="CQ22" s="117">
        <f t="shared" si="19"/>
        <v>1120</v>
      </c>
      <c r="CR22" s="117">
        <f t="shared" si="20"/>
        <v>1931</v>
      </c>
      <c r="CS22" s="33">
        <f t="shared" si="9"/>
        <v>99</v>
      </c>
      <c r="CT22" s="34">
        <f t="shared" si="35"/>
        <v>8.2500000000000004E-2</v>
      </c>
      <c r="CU22" s="35">
        <f t="shared" si="21"/>
        <v>0</v>
      </c>
      <c r="CV22" s="34">
        <f t="shared" si="22"/>
        <v>0</v>
      </c>
      <c r="CW22" s="34">
        <f t="shared" si="23"/>
        <v>0</v>
      </c>
      <c r="CX22" s="34">
        <f t="shared" si="24"/>
        <v>0</v>
      </c>
      <c r="CY22" s="34">
        <f t="shared" si="25"/>
        <v>0</v>
      </c>
      <c r="CZ22" s="34">
        <f t="shared" si="26"/>
        <v>0</v>
      </c>
      <c r="DA22" s="34">
        <f t="shared" si="27"/>
        <v>0</v>
      </c>
      <c r="DB22" s="34">
        <f t="shared" si="28"/>
        <v>0</v>
      </c>
      <c r="DC22" s="34">
        <f t="shared" si="29"/>
        <v>0</v>
      </c>
      <c r="DD22" s="34">
        <f t="shared" si="30"/>
        <v>0</v>
      </c>
      <c r="DE22" s="34">
        <f t="shared" si="31"/>
        <v>0</v>
      </c>
      <c r="DF22" s="173">
        <f t="shared" si="32"/>
        <v>8.2500000000000004E-2</v>
      </c>
      <c r="DG22" s="33">
        <v>1200</v>
      </c>
      <c r="DH22" s="31">
        <f t="shared" si="10"/>
        <v>100</v>
      </c>
      <c r="DI22" s="20">
        <f t="shared" si="33"/>
        <v>1560</v>
      </c>
      <c r="DJ22" s="20">
        <f t="shared" si="34"/>
        <v>2040</v>
      </c>
      <c r="DK22" s="91"/>
      <c r="DL22" s="146"/>
      <c r="DM22" s="57"/>
      <c r="DN22" s="36"/>
      <c r="DO22" s="36"/>
      <c r="DP22" s="36"/>
      <c r="DQ22" s="37"/>
      <c r="DR22" s="37"/>
      <c r="DS22" s="36"/>
      <c r="DT22" s="36"/>
      <c r="DU22" s="37"/>
      <c r="DV22" s="37"/>
      <c r="DW22" s="37"/>
      <c r="DX22" s="37"/>
      <c r="DY22" s="36"/>
      <c r="DZ22" s="36"/>
      <c r="EA22" s="36"/>
      <c r="EB22" s="36"/>
      <c r="EC22" s="36"/>
      <c r="ED22" s="36"/>
      <c r="EE22" s="36"/>
      <c r="EF22" s="36"/>
      <c r="EG22" s="36"/>
      <c r="EH22" s="38"/>
    </row>
    <row r="23" spans="1:138" ht="120" customHeight="1" thickBot="1" x14ac:dyDescent="0.3">
      <c r="A23" s="18">
        <v>16</v>
      </c>
      <c r="B23" s="99" t="s">
        <v>128</v>
      </c>
      <c r="C23" s="99" t="s">
        <v>225</v>
      </c>
      <c r="D23" s="20">
        <f t="shared" ref="D23:D86" si="37">E23+F23+G23+I23</f>
        <v>2449</v>
      </c>
      <c r="E23" s="21">
        <v>559</v>
      </c>
      <c r="F23" s="78">
        <v>1437</v>
      </c>
      <c r="G23" s="78">
        <v>453</v>
      </c>
      <c r="H23" s="83">
        <v>26</v>
      </c>
      <c r="I23" s="183">
        <v>0</v>
      </c>
      <c r="J23" s="20">
        <f t="shared" si="11"/>
        <v>2475</v>
      </c>
      <c r="K23" s="24">
        <v>46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>
        <f t="shared" si="12"/>
        <v>46</v>
      </c>
      <c r="X23" s="24">
        <v>34</v>
      </c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6">
        <f t="shared" si="13"/>
        <v>34</v>
      </c>
      <c r="AK23" s="150">
        <f t="shared" si="14"/>
        <v>80</v>
      </c>
      <c r="AL23" s="164">
        <f t="shared" si="1"/>
        <v>605</v>
      </c>
      <c r="AM23" s="165">
        <f t="shared" si="15"/>
        <v>0</v>
      </c>
      <c r="AN23" s="166">
        <f t="shared" si="3"/>
        <v>1471</v>
      </c>
      <c r="AO23" s="156">
        <v>257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8">
        <f t="shared" si="16"/>
        <v>257</v>
      </c>
      <c r="BB23" s="29">
        <v>0</v>
      </c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8">
        <f t="shared" si="4"/>
        <v>0</v>
      </c>
      <c r="BO23" s="22">
        <v>2</v>
      </c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30"/>
      <c r="CA23" s="20">
        <f t="shared" si="36"/>
        <v>2</v>
      </c>
      <c r="CB23" s="22">
        <v>10</v>
      </c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0">
        <f>SUM(CB23:CM23)</f>
        <v>10</v>
      </c>
      <c r="CO23" s="117">
        <f t="shared" si="17"/>
        <v>346</v>
      </c>
      <c r="CP23" s="117">
        <f t="shared" si="18"/>
        <v>0</v>
      </c>
      <c r="CQ23" s="117">
        <f t="shared" si="19"/>
        <v>1461</v>
      </c>
      <c r="CR23" s="117">
        <f t="shared" si="20"/>
        <v>1807</v>
      </c>
      <c r="CS23" s="33">
        <f t="shared" si="9"/>
        <v>257</v>
      </c>
      <c r="CT23" s="34">
        <f t="shared" si="35"/>
        <v>0.21416666666666667</v>
      </c>
      <c r="CU23" s="35">
        <f t="shared" si="21"/>
        <v>0</v>
      </c>
      <c r="CV23" s="34">
        <f t="shared" si="22"/>
        <v>0</v>
      </c>
      <c r="CW23" s="34">
        <f t="shared" si="23"/>
        <v>0</v>
      </c>
      <c r="CX23" s="34">
        <f t="shared" si="24"/>
        <v>0</v>
      </c>
      <c r="CY23" s="34">
        <f t="shared" si="25"/>
        <v>0</v>
      </c>
      <c r="CZ23" s="34">
        <f t="shared" si="26"/>
        <v>0</v>
      </c>
      <c r="DA23" s="34">
        <f t="shared" si="27"/>
        <v>0</v>
      </c>
      <c r="DB23" s="34">
        <f t="shared" si="28"/>
        <v>0</v>
      </c>
      <c r="DC23" s="34">
        <f t="shared" si="29"/>
        <v>0</v>
      </c>
      <c r="DD23" s="34">
        <f t="shared" si="30"/>
        <v>0</v>
      </c>
      <c r="DE23" s="34">
        <f t="shared" si="31"/>
        <v>0</v>
      </c>
      <c r="DF23" s="173">
        <f t="shared" si="32"/>
        <v>0.21416666666666667</v>
      </c>
      <c r="DG23" s="33">
        <v>1200</v>
      </c>
      <c r="DH23" s="31">
        <f t="shared" si="10"/>
        <v>100</v>
      </c>
      <c r="DI23" s="20">
        <f t="shared" si="33"/>
        <v>1560</v>
      </c>
      <c r="DJ23" s="20">
        <f t="shared" si="34"/>
        <v>2040</v>
      </c>
      <c r="DK23" s="91"/>
      <c r="DL23" s="146"/>
      <c r="DM23" s="57"/>
      <c r="DN23" s="36"/>
      <c r="DO23" s="36"/>
      <c r="DP23" s="36"/>
      <c r="DQ23" s="37"/>
      <c r="DR23" s="37"/>
      <c r="DS23" s="36"/>
      <c r="DT23" s="36"/>
      <c r="DU23" s="37"/>
      <c r="DV23" s="37"/>
      <c r="DW23" s="37"/>
      <c r="DX23" s="37"/>
      <c r="DY23" s="36"/>
      <c r="DZ23" s="36"/>
      <c r="EA23" s="36"/>
      <c r="EB23" s="36"/>
      <c r="EC23" s="36"/>
      <c r="ED23" s="36"/>
      <c r="EE23" s="36"/>
      <c r="EF23" s="36"/>
      <c r="EG23" s="36"/>
      <c r="EH23" s="38"/>
    </row>
    <row r="24" spans="1:138" ht="120" customHeight="1" thickBot="1" x14ac:dyDescent="0.3">
      <c r="A24" s="18">
        <v>17</v>
      </c>
      <c r="B24" s="99" t="s">
        <v>44</v>
      </c>
      <c r="C24" s="99" t="s">
        <v>226</v>
      </c>
      <c r="D24" s="20">
        <f t="shared" si="37"/>
        <v>1255</v>
      </c>
      <c r="E24" s="21">
        <v>280</v>
      </c>
      <c r="F24" s="78">
        <v>758</v>
      </c>
      <c r="G24" s="78">
        <v>217</v>
      </c>
      <c r="H24" s="83">
        <v>75</v>
      </c>
      <c r="I24" s="183">
        <v>0</v>
      </c>
      <c r="J24" s="20">
        <f t="shared" si="11"/>
        <v>1330</v>
      </c>
      <c r="K24" s="24">
        <v>46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>
        <f t="shared" si="12"/>
        <v>46</v>
      </c>
      <c r="X24" s="24">
        <v>14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6">
        <f t="shared" si="13"/>
        <v>14</v>
      </c>
      <c r="AK24" s="150">
        <f t="shared" si="14"/>
        <v>60</v>
      </c>
      <c r="AL24" s="164">
        <f t="shared" si="1"/>
        <v>326</v>
      </c>
      <c r="AM24" s="165">
        <f t="shared" si="15"/>
        <v>0</v>
      </c>
      <c r="AN24" s="166">
        <f t="shared" si="3"/>
        <v>772</v>
      </c>
      <c r="AO24" s="156">
        <v>60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8">
        <f t="shared" si="16"/>
        <v>60</v>
      </c>
      <c r="BB24" s="29">
        <v>1</v>
      </c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8">
        <f t="shared" si="4"/>
        <v>1</v>
      </c>
      <c r="BO24" s="22">
        <v>0</v>
      </c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30"/>
      <c r="CA24" s="20">
        <f t="shared" si="36"/>
        <v>0</v>
      </c>
      <c r="CB24" s="22">
        <v>1</v>
      </c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0">
        <f>SUM(CB24:CM24)</f>
        <v>1</v>
      </c>
      <c r="CO24" s="117">
        <f t="shared" si="17"/>
        <v>266</v>
      </c>
      <c r="CP24" s="117">
        <f t="shared" si="18"/>
        <v>0</v>
      </c>
      <c r="CQ24" s="117">
        <f t="shared" si="19"/>
        <v>770</v>
      </c>
      <c r="CR24" s="117">
        <f t="shared" si="20"/>
        <v>1036</v>
      </c>
      <c r="CS24" s="33">
        <f t="shared" si="9"/>
        <v>60</v>
      </c>
      <c r="CT24" s="34">
        <f t="shared" si="35"/>
        <v>9.3603744149765994E-2</v>
      </c>
      <c r="CU24" s="35">
        <f t="shared" si="21"/>
        <v>0</v>
      </c>
      <c r="CV24" s="34">
        <f t="shared" si="22"/>
        <v>0</v>
      </c>
      <c r="CW24" s="34">
        <f t="shared" si="23"/>
        <v>0</v>
      </c>
      <c r="CX24" s="34">
        <f t="shared" si="24"/>
        <v>0</v>
      </c>
      <c r="CY24" s="34">
        <f t="shared" si="25"/>
        <v>0</v>
      </c>
      <c r="CZ24" s="34">
        <f t="shared" si="26"/>
        <v>0</v>
      </c>
      <c r="DA24" s="34">
        <f t="shared" si="27"/>
        <v>0</v>
      </c>
      <c r="DB24" s="34">
        <f t="shared" si="28"/>
        <v>0</v>
      </c>
      <c r="DC24" s="34">
        <f t="shared" si="29"/>
        <v>0</v>
      </c>
      <c r="DD24" s="34">
        <f t="shared" si="30"/>
        <v>0</v>
      </c>
      <c r="DE24" s="34">
        <f t="shared" si="31"/>
        <v>0</v>
      </c>
      <c r="DF24" s="173">
        <f t="shared" si="32"/>
        <v>9.3603744149765994E-2</v>
      </c>
      <c r="DG24" s="33">
        <v>641</v>
      </c>
      <c r="DH24" s="31">
        <f t="shared" si="10"/>
        <v>53.416666666666664</v>
      </c>
      <c r="DI24" s="20">
        <f t="shared" si="33"/>
        <v>833.30000000000007</v>
      </c>
      <c r="DJ24" s="20">
        <f t="shared" si="34"/>
        <v>1089.7</v>
      </c>
      <c r="DK24" s="91"/>
      <c r="DL24" s="146"/>
      <c r="DM24" s="57"/>
      <c r="DN24" s="36"/>
      <c r="DO24" s="36"/>
      <c r="DP24" s="36"/>
      <c r="DQ24" s="37"/>
      <c r="DR24" s="37"/>
      <c r="DS24" s="36"/>
      <c r="DT24" s="36"/>
      <c r="DU24" s="37"/>
      <c r="DV24" s="37"/>
      <c r="DW24" s="37"/>
      <c r="DX24" s="37"/>
      <c r="DY24" s="36"/>
      <c r="DZ24" s="36"/>
      <c r="EA24" s="36"/>
      <c r="EB24" s="36"/>
      <c r="EC24" s="36"/>
      <c r="ED24" s="36"/>
      <c r="EE24" s="36"/>
      <c r="EF24" s="36"/>
      <c r="EG24" s="36"/>
      <c r="EH24" s="38"/>
    </row>
    <row r="25" spans="1:138" ht="120" customHeight="1" thickBot="1" x14ac:dyDescent="0.3">
      <c r="A25" s="18">
        <v>18</v>
      </c>
      <c r="B25" s="99" t="s">
        <v>45</v>
      </c>
      <c r="C25" s="99" t="s">
        <v>227</v>
      </c>
      <c r="D25" s="20">
        <f t="shared" si="37"/>
        <v>1198</v>
      </c>
      <c r="E25" s="21">
        <v>239</v>
      </c>
      <c r="F25" s="78">
        <v>882</v>
      </c>
      <c r="G25" s="78">
        <v>77</v>
      </c>
      <c r="H25" s="83">
        <v>15</v>
      </c>
      <c r="I25" s="183">
        <v>0</v>
      </c>
      <c r="J25" s="20">
        <f t="shared" si="11"/>
        <v>1213</v>
      </c>
      <c r="K25" s="24">
        <v>45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5">
        <f t="shared" si="12"/>
        <v>45</v>
      </c>
      <c r="X25" s="24">
        <v>25</v>
      </c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6">
        <f t="shared" si="13"/>
        <v>25</v>
      </c>
      <c r="AK25" s="150">
        <f t="shared" si="14"/>
        <v>70</v>
      </c>
      <c r="AL25" s="164">
        <f t="shared" si="1"/>
        <v>284</v>
      </c>
      <c r="AM25" s="165">
        <f t="shared" si="15"/>
        <v>0</v>
      </c>
      <c r="AN25" s="166">
        <f t="shared" si="3"/>
        <v>907</v>
      </c>
      <c r="AO25" s="156">
        <v>51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8">
        <f t="shared" si="16"/>
        <v>51</v>
      </c>
      <c r="BB25" s="29">
        <v>8</v>
      </c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8">
        <f t="shared" si="4"/>
        <v>8</v>
      </c>
      <c r="BO25" s="22">
        <v>0</v>
      </c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30"/>
      <c r="CA25" s="20">
        <f t="shared" si="36"/>
        <v>0</v>
      </c>
      <c r="CB25" s="22">
        <v>0</v>
      </c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0">
        <f>SUM(CB25:CM25)</f>
        <v>0</v>
      </c>
      <c r="CO25" s="117">
        <f t="shared" si="17"/>
        <v>233</v>
      </c>
      <c r="CP25" s="117">
        <f t="shared" si="18"/>
        <v>0</v>
      </c>
      <c r="CQ25" s="117">
        <f t="shared" si="19"/>
        <v>899</v>
      </c>
      <c r="CR25" s="117">
        <f t="shared" si="20"/>
        <v>1132</v>
      </c>
      <c r="CS25" s="33">
        <f t="shared" si="9"/>
        <v>51</v>
      </c>
      <c r="CT25" s="34">
        <f t="shared" si="35"/>
        <v>4.2500000000000003E-2</v>
      </c>
      <c r="CU25" s="35">
        <f t="shared" si="21"/>
        <v>0</v>
      </c>
      <c r="CV25" s="34">
        <f t="shared" si="22"/>
        <v>0</v>
      </c>
      <c r="CW25" s="34">
        <f t="shared" si="23"/>
        <v>0</v>
      </c>
      <c r="CX25" s="34">
        <f t="shared" si="24"/>
        <v>0</v>
      </c>
      <c r="CY25" s="34">
        <f t="shared" si="25"/>
        <v>0</v>
      </c>
      <c r="CZ25" s="34">
        <f t="shared" si="26"/>
        <v>0</v>
      </c>
      <c r="DA25" s="34">
        <f t="shared" si="27"/>
        <v>0</v>
      </c>
      <c r="DB25" s="34">
        <f t="shared" si="28"/>
        <v>0</v>
      </c>
      <c r="DC25" s="34">
        <f t="shared" si="29"/>
        <v>0</v>
      </c>
      <c r="DD25" s="34">
        <f t="shared" si="30"/>
        <v>0</v>
      </c>
      <c r="DE25" s="34">
        <f t="shared" si="31"/>
        <v>0</v>
      </c>
      <c r="DF25" s="173">
        <f t="shared" si="32"/>
        <v>4.2500000000000003E-2</v>
      </c>
      <c r="DG25" s="33">
        <v>1200</v>
      </c>
      <c r="DH25" s="31">
        <f t="shared" si="10"/>
        <v>100</v>
      </c>
      <c r="DI25" s="20">
        <f t="shared" si="33"/>
        <v>1560</v>
      </c>
      <c r="DJ25" s="20">
        <f t="shared" si="34"/>
        <v>2040</v>
      </c>
      <c r="DK25" s="91"/>
      <c r="DL25" s="146"/>
      <c r="DM25" s="57"/>
      <c r="DN25" s="36"/>
      <c r="DO25" s="36"/>
      <c r="DP25" s="36"/>
      <c r="DQ25" s="37"/>
      <c r="DR25" s="37"/>
      <c r="DS25" s="36"/>
      <c r="DT25" s="36"/>
      <c r="DU25" s="37"/>
      <c r="DV25" s="37"/>
      <c r="DW25" s="37"/>
      <c r="DX25" s="37"/>
      <c r="DY25" s="36"/>
      <c r="DZ25" s="36"/>
      <c r="EA25" s="36"/>
      <c r="EB25" s="36"/>
      <c r="EC25" s="36"/>
      <c r="ED25" s="36"/>
      <c r="EE25" s="36"/>
      <c r="EF25" s="36"/>
      <c r="EG25" s="36"/>
      <c r="EH25" s="38"/>
    </row>
    <row r="26" spans="1:138" ht="120" customHeight="1" thickBot="1" x14ac:dyDescent="0.3">
      <c r="A26" s="18">
        <v>19</v>
      </c>
      <c r="B26" s="99" t="s">
        <v>46</v>
      </c>
      <c r="C26" s="99" t="s">
        <v>228</v>
      </c>
      <c r="D26" s="20">
        <f t="shared" si="37"/>
        <v>601</v>
      </c>
      <c r="E26" s="21">
        <v>121</v>
      </c>
      <c r="F26" s="78">
        <v>385</v>
      </c>
      <c r="G26" s="78">
        <v>95</v>
      </c>
      <c r="H26" s="83">
        <v>8</v>
      </c>
      <c r="I26" s="183">
        <v>0</v>
      </c>
      <c r="J26" s="20">
        <f t="shared" si="11"/>
        <v>609</v>
      </c>
      <c r="K26" s="24">
        <v>24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>
        <f t="shared" si="12"/>
        <v>24</v>
      </c>
      <c r="X26" s="24">
        <v>13</v>
      </c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6">
        <f t="shared" si="13"/>
        <v>13</v>
      </c>
      <c r="AK26" s="150">
        <f t="shared" si="14"/>
        <v>37</v>
      </c>
      <c r="AL26" s="164">
        <f t="shared" si="1"/>
        <v>145</v>
      </c>
      <c r="AM26" s="165">
        <f t="shared" si="15"/>
        <v>0</v>
      </c>
      <c r="AN26" s="166">
        <f t="shared" si="3"/>
        <v>398</v>
      </c>
      <c r="AO26" s="156">
        <v>27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8">
        <f t="shared" si="16"/>
        <v>27</v>
      </c>
      <c r="BB26" s="29">
        <v>0</v>
      </c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8">
        <f t="shared" si="4"/>
        <v>0</v>
      </c>
      <c r="BO26" s="22">
        <v>0</v>
      </c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30"/>
      <c r="CA26" s="20">
        <f t="shared" si="36"/>
        <v>0</v>
      </c>
      <c r="CB26" s="22">
        <v>0</v>
      </c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0">
        <f t="shared" ref="CN26:CN57" si="38">SUM(CB26:CM26)</f>
        <v>0</v>
      </c>
      <c r="CO26" s="117">
        <f t="shared" si="17"/>
        <v>118</v>
      </c>
      <c r="CP26" s="117">
        <f t="shared" si="18"/>
        <v>0</v>
      </c>
      <c r="CQ26" s="117">
        <f t="shared" si="19"/>
        <v>398</v>
      </c>
      <c r="CR26" s="117">
        <f t="shared" si="20"/>
        <v>516</v>
      </c>
      <c r="CS26" s="33">
        <f t="shared" si="9"/>
        <v>27</v>
      </c>
      <c r="CT26" s="34">
        <f t="shared" si="35"/>
        <v>8.5733337567078391E-2</v>
      </c>
      <c r="CU26" s="35">
        <f t="shared" si="21"/>
        <v>0</v>
      </c>
      <c r="CV26" s="34">
        <f t="shared" si="22"/>
        <v>0</v>
      </c>
      <c r="CW26" s="34">
        <f t="shared" si="23"/>
        <v>0</v>
      </c>
      <c r="CX26" s="34">
        <f t="shared" si="24"/>
        <v>0</v>
      </c>
      <c r="CY26" s="34">
        <f t="shared" si="25"/>
        <v>0</v>
      </c>
      <c r="CZ26" s="34">
        <f t="shared" si="26"/>
        <v>0</v>
      </c>
      <c r="DA26" s="34">
        <f t="shared" si="27"/>
        <v>0</v>
      </c>
      <c r="DB26" s="34">
        <f t="shared" si="28"/>
        <v>0</v>
      </c>
      <c r="DC26" s="34">
        <f t="shared" si="29"/>
        <v>0</v>
      </c>
      <c r="DD26" s="34">
        <f t="shared" si="30"/>
        <v>0</v>
      </c>
      <c r="DE26" s="34">
        <f t="shared" si="31"/>
        <v>0</v>
      </c>
      <c r="DF26" s="173">
        <f t="shared" si="32"/>
        <v>8.5733337567078391E-2</v>
      </c>
      <c r="DG26" s="33">
        <v>314.93</v>
      </c>
      <c r="DH26" s="31">
        <f t="shared" si="10"/>
        <v>26.244166666666668</v>
      </c>
      <c r="DI26" s="20">
        <f t="shared" si="33"/>
        <v>409.40900000000005</v>
      </c>
      <c r="DJ26" s="20">
        <f t="shared" si="34"/>
        <v>535.38099999999997</v>
      </c>
      <c r="DK26" s="91"/>
      <c r="DL26" s="146"/>
      <c r="DM26" s="57"/>
      <c r="DN26" s="36"/>
      <c r="DO26" s="36"/>
      <c r="DP26" s="36"/>
      <c r="DQ26" s="37"/>
      <c r="DR26" s="37"/>
      <c r="DS26" s="36"/>
      <c r="DT26" s="36"/>
      <c r="DU26" s="37"/>
      <c r="DV26" s="37"/>
      <c r="DW26" s="37"/>
      <c r="DX26" s="37"/>
      <c r="DY26" s="36"/>
      <c r="DZ26" s="36"/>
      <c r="EA26" s="36"/>
      <c r="EB26" s="36"/>
      <c r="EC26" s="36"/>
      <c r="ED26" s="36"/>
      <c r="EE26" s="36"/>
      <c r="EF26" s="36"/>
      <c r="EG26" s="36"/>
      <c r="EH26" s="38"/>
    </row>
    <row r="27" spans="1:138" ht="120" customHeight="1" thickBot="1" x14ac:dyDescent="0.3">
      <c r="A27" s="18">
        <v>20</v>
      </c>
      <c r="B27" s="99" t="s">
        <v>47</v>
      </c>
      <c r="C27" s="99" t="s">
        <v>229</v>
      </c>
      <c r="D27" s="20">
        <f t="shared" si="37"/>
        <v>475</v>
      </c>
      <c r="E27" s="21">
        <v>60</v>
      </c>
      <c r="F27" s="78">
        <v>309</v>
      </c>
      <c r="G27" s="78">
        <v>106</v>
      </c>
      <c r="H27" s="83">
        <v>9</v>
      </c>
      <c r="I27" s="183">
        <v>0</v>
      </c>
      <c r="J27" s="20">
        <f t="shared" si="11"/>
        <v>484</v>
      </c>
      <c r="K27" s="24">
        <v>51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5">
        <f t="shared" si="12"/>
        <v>51</v>
      </c>
      <c r="X27" s="24">
        <v>0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6">
        <f t="shared" si="13"/>
        <v>0</v>
      </c>
      <c r="AK27" s="150">
        <f t="shared" si="14"/>
        <v>51</v>
      </c>
      <c r="AL27" s="164">
        <f t="shared" si="1"/>
        <v>111</v>
      </c>
      <c r="AM27" s="165">
        <f t="shared" si="15"/>
        <v>0</v>
      </c>
      <c r="AN27" s="166">
        <f t="shared" si="3"/>
        <v>309</v>
      </c>
      <c r="AO27" s="156">
        <v>46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8">
        <f t="shared" si="16"/>
        <v>46</v>
      </c>
      <c r="BB27" s="29">
        <v>13</v>
      </c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8">
        <f t="shared" si="4"/>
        <v>13</v>
      </c>
      <c r="BO27" s="22">
        <v>0</v>
      </c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30"/>
      <c r="CA27" s="20">
        <f t="shared" si="36"/>
        <v>0</v>
      </c>
      <c r="CB27" s="22">
        <v>1</v>
      </c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0">
        <f t="shared" si="38"/>
        <v>1</v>
      </c>
      <c r="CO27" s="117">
        <f t="shared" si="17"/>
        <v>65</v>
      </c>
      <c r="CP27" s="117">
        <f t="shared" si="18"/>
        <v>0</v>
      </c>
      <c r="CQ27" s="117">
        <f t="shared" si="19"/>
        <v>295</v>
      </c>
      <c r="CR27" s="117">
        <f t="shared" si="20"/>
        <v>360</v>
      </c>
      <c r="CS27" s="33">
        <f t="shared" si="9"/>
        <v>46</v>
      </c>
      <c r="CT27" s="34">
        <f t="shared" si="35"/>
        <v>8.889919604205318E-2</v>
      </c>
      <c r="CU27" s="35">
        <f t="shared" si="21"/>
        <v>0</v>
      </c>
      <c r="CV27" s="34">
        <f t="shared" si="22"/>
        <v>0</v>
      </c>
      <c r="CW27" s="34">
        <f t="shared" si="23"/>
        <v>0</v>
      </c>
      <c r="CX27" s="34">
        <f t="shared" si="24"/>
        <v>0</v>
      </c>
      <c r="CY27" s="34">
        <f t="shared" si="25"/>
        <v>0</v>
      </c>
      <c r="CZ27" s="34">
        <f t="shared" si="26"/>
        <v>0</v>
      </c>
      <c r="DA27" s="34">
        <f t="shared" si="27"/>
        <v>0</v>
      </c>
      <c r="DB27" s="34">
        <f t="shared" si="28"/>
        <v>0</v>
      </c>
      <c r="DC27" s="34">
        <f t="shared" si="29"/>
        <v>0</v>
      </c>
      <c r="DD27" s="34">
        <f t="shared" si="30"/>
        <v>0</v>
      </c>
      <c r="DE27" s="34">
        <f t="shared" si="31"/>
        <v>0</v>
      </c>
      <c r="DF27" s="173">
        <f t="shared" si="32"/>
        <v>8.889919604205318E-2</v>
      </c>
      <c r="DG27" s="33">
        <v>517.44000000000005</v>
      </c>
      <c r="DH27" s="31">
        <f t="shared" si="10"/>
        <v>43.120000000000005</v>
      </c>
      <c r="DI27" s="20">
        <f t="shared" si="33"/>
        <v>672.67200000000014</v>
      </c>
      <c r="DJ27" s="20">
        <f t="shared" si="34"/>
        <v>879.64800000000002</v>
      </c>
      <c r="DK27" s="91"/>
      <c r="DL27" s="146"/>
      <c r="DM27" s="57"/>
      <c r="DN27" s="36"/>
      <c r="DO27" s="36"/>
      <c r="DP27" s="36"/>
      <c r="DQ27" s="37"/>
      <c r="DR27" s="37"/>
      <c r="DS27" s="36"/>
      <c r="DT27" s="36"/>
      <c r="DU27" s="37"/>
      <c r="DV27" s="37"/>
      <c r="DW27" s="37"/>
      <c r="DX27" s="37"/>
      <c r="DY27" s="36"/>
      <c r="DZ27" s="36"/>
      <c r="EA27" s="36"/>
      <c r="EB27" s="36"/>
      <c r="EC27" s="36"/>
      <c r="ED27" s="36"/>
      <c r="EE27" s="36"/>
      <c r="EF27" s="36"/>
      <c r="EG27" s="36"/>
      <c r="EH27" s="38"/>
    </row>
    <row r="28" spans="1:138" ht="120" customHeight="1" thickBot="1" x14ac:dyDescent="0.3">
      <c r="A28" s="18">
        <v>21</v>
      </c>
      <c r="B28" s="99" t="s">
        <v>87</v>
      </c>
      <c r="C28" s="99" t="s">
        <v>230</v>
      </c>
      <c r="D28" s="20">
        <f t="shared" si="37"/>
        <v>223</v>
      </c>
      <c r="E28" s="21">
        <v>209</v>
      </c>
      <c r="F28" s="79">
        <v>11</v>
      </c>
      <c r="G28" s="79">
        <v>3</v>
      </c>
      <c r="H28" s="79">
        <v>451</v>
      </c>
      <c r="I28" s="80">
        <v>0</v>
      </c>
      <c r="J28" s="20">
        <f t="shared" si="11"/>
        <v>674</v>
      </c>
      <c r="K28" s="50">
        <v>91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25">
        <f t="shared" si="12"/>
        <v>91</v>
      </c>
      <c r="X28" s="24">
        <v>0</v>
      </c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26">
        <f t="shared" si="13"/>
        <v>0</v>
      </c>
      <c r="AK28" s="150">
        <f t="shared" si="14"/>
        <v>91</v>
      </c>
      <c r="AL28" s="164">
        <f t="shared" si="1"/>
        <v>300</v>
      </c>
      <c r="AM28" s="165">
        <f t="shared" si="15"/>
        <v>0</v>
      </c>
      <c r="AN28" s="166">
        <f t="shared" si="3"/>
        <v>11</v>
      </c>
      <c r="AO28" s="156">
        <v>110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8">
        <f t="shared" si="16"/>
        <v>110</v>
      </c>
      <c r="BB28" s="51">
        <v>0</v>
      </c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28">
        <f t="shared" si="4"/>
        <v>0</v>
      </c>
      <c r="BO28" s="23">
        <v>0</v>
      </c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41"/>
      <c r="CA28" s="20">
        <f t="shared" si="36"/>
        <v>0</v>
      </c>
      <c r="CB28" s="23">
        <v>0</v>
      </c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0">
        <f t="shared" si="38"/>
        <v>0</v>
      </c>
      <c r="CO28" s="117">
        <f t="shared" si="17"/>
        <v>190</v>
      </c>
      <c r="CP28" s="117">
        <f t="shared" si="18"/>
        <v>0</v>
      </c>
      <c r="CQ28" s="117">
        <f t="shared" si="19"/>
        <v>11</v>
      </c>
      <c r="CR28" s="117">
        <f t="shared" si="20"/>
        <v>201</v>
      </c>
      <c r="CS28" s="33">
        <f t="shared" si="9"/>
        <v>110</v>
      </c>
      <c r="CT28" s="34">
        <f t="shared" si="35"/>
        <v>8.1481481481481488E-2</v>
      </c>
      <c r="CU28" s="35">
        <f t="shared" si="21"/>
        <v>0</v>
      </c>
      <c r="CV28" s="34">
        <f t="shared" si="22"/>
        <v>0</v>
      </c>
      <c r="CW28" s="34">
        <f t="shared" si="23"/>
        <v>0</v>
      </c>
      <c r="CX28" s="34">
        <f t="shared" si="24"/>
        <v>0</v>
      </c>
      <c r="CY28" s="34">
        <f t="shared" si="25"/>
        <v>0</v>
      </c>
      <c r="CZ28" s="34">
        <f t="shared" si="26"/>
        <v>0</v>
      </c>
      <c r="DA28" s="34">
        <f t="shared" si="27"/>
        <v>0</v>
      </c>
      <c r="DB28" s="34">
        <f t="shared" si="28"/>
        <v>0</v>
      </c>
      <c r="DC28" s="34">
        <f t="shared" si="29"/>
        <v>0</v>
      </c>
      <c r="DD28" s="34">
        <f t="shared" si="30"/>
        <v>0</v>
      </c>
      <c r="DE28" s="34">
        <f t="shared" si="31"/>
        <v>0</v>
      </c>
      <c r="DF28" s="173">
        <f t="shared" si="32"/>
        <v>8.1481481481481488E-2</v>
      </c>
      <c r="DG28" s="33">
        <v>1350</v>
      </c>
      <c r="DH28" s="31">
        <f t="shared" si="10"/>
        <v>112.5</v>
      </c>
      <c r="DI28" s="20">
        <f t="shared" si="33"/>
        <v>1755</v>
      </c>
      <c r="DJ28" s="20">
        <f t="shared" si="34"/>
        <v>2295</v>
      </c>
      <c r="DK28" s="91">
        <v>57</v>
      </c>
      <c r="DL28" s="146">
        <v>20</v>
      </c>
      <c r="DM28" s="57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8"/>
    </row>
    <row r="29" spans="1:138" ht="120" customHeight="1" thickBot="1" x14ac:dyDescent="0.3">
      <c r="A29" s="18">
        <v>22</v>
      </c>
      <c r="B29" s="99" t="s">
        <v>48</v>
      </c>
      <c r="C29" s="99" t="s">
        <v>231</v>
      </c>
      <c r="D29" s="20">
        <f t="shared" si="37"/>
        <v>259</v>
      </c>
      <c r="E29" s="21">
        <v>257</v>
      </c>
      <c r="F29" s="79">
        <v>2</v>
      </c>
      <c r="G29" s="79">
        <v>0</v>
      </c>
      <c r="H29" s="79">
        <v>157</v>
      </c>
      <c r="I29" s="80">
        <v>0</v>
      </c>
      <c r="J29" s="20">
        <f t="shared" si="11"/>
        <v>416</v>
      </c>
      <c r="K29" s="50">
        <v>159</v>
      </c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25">
        <f t="shared" si="12"/>
        <v>159</v>
      </c>
      <c r="X29" s="24">
        <v>0</v>
      </c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26">
        <f t="shared" si="13"/>
        <v>0</v>
      </c>
      <c r="AK29" s="150">
        <f t="shared" si="14"/>
        <v>159</v>
      </c>
      <c r="AL29" s="164">
        <f t="shared" si="1"/>
        <v>416</v>
      </c>
      <c r="AM29" s="165">
        <f t="shared" si="15"/>
        <v>0</v>
      </c>
      <c r="AN29" s="166">
        <f t="shared" si="3"/>
        <v>2</v>
      </c>
      <c r="AO29" s="156">
        <v>198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8">
        <f t="shared" si="16"/>
        <v>198</v>
      </c>
      <c r="BB29" s="51">
        <v>0</v>
      </c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28">
        <f t="shared" si="4"/>
        <v>0</v>
      </c>
      <c r="BO29" s="23">
        <v>0</v>
      </c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41"/>
      <c r="CA29" s="20">
        <f>SUM(BO29:BZ29)</f>
        <v>0</v>
      </c>
      <c r="CB29" s="23">
        <v>0</v>
      </c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0">
        <f t="shared" si="38"/>
        <v>0</v>
      </c>
      <c r="CO29" s="117">
        <f t="shared" si="17"/>
        <v>218</v>
      </c>
      <c r="CP29" s="117">
        <f t="shared" si="18"/>
        <v>0</v>
      </c>
      <c r="CQ29" s="117">
        <f t="shared" si="19"/>
        <v>2</v>
      </c>
      <c r="CR29" s="117">
        <f t="shared" si="20"/>
        <v>220</v>
      </c>
      <c r="CS29" s="33">
        <f t="shared" si="9"/>
        <v>198</v>
      </c>
      <c r="CT29" s="34">
        <f t="shared" si="35"/>
        <v>9.9000000000000005E-2</v>
      </c>
      <c r="CU29" s="35">
        <f t="shared" si="21"/>
        <v>0</v>
      </c>
      <c r="CV29" s="34">
        <f t="shared" si="22"/>
        <v>0</v>
      </c>
      <c r="CW29" s="34">
        <f t="shared" si="23"/>
        <v>0</v>
      </c>
      <c r="CX29" s="34">
        <f t="shared" si="24"/>
        <v>0</v>
      </c>
      <c r="CY29" s="34">
        <f t="shared" si="25"/>
        <v>0</v>
      </c>
      <c r="CZ29" s="34">
        <f t="shared" si="26"/>
        <v>0</v>
      </c>
      <c r="DA29" s="34">
        <f t="shared" si="27"/>
        <v>0</v>
      </c>
      <c r="DB29" s="34">
        <f t="shared" si="28"/>
        <v>0</v>
      </c>
      <c r="DC29" s="34">
        <f t="shared" si="29"/>
        <v>0</v>
      </c>
      <c r="DD29" s="34">
        <f t="shared" si="30"/>
        <v>0</v>
      </c>
      <c r="DE29" s="34">
        <f t="shared" si="31"/>
        <v>0</v>
      </c>
      <c r="DF29" s="173">
        <f t="shared" si="32"/>
        <v>9.9000000000000005E-2</v>
      </c>
      <c r="DG29" s="33">
        <v>2000</v>
      </c>
      <c r="DH29" s="31">
        <f t="shared" si="10"/>
        <v>166.66666666666666</v>
      </c>
      <c r="DI29" s="20">
        <f t="shared" si="33"/>
        <v>2600</v>
      </c>
      <c r="DJ29" s="20">
        <f t="shared" si="34"/>
        <v>3400</v>
      </c>
      <c r="DK29" s="91">
        <v>13</v>
      </c>
      <c r="DL29" s="146">
        <v>10</v>
      </c>
      <c r="DM29" s="57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8"/>
    </row>
    <row r="30" spans="1:138" ht="120" customHeight="1" thickBot="1" x14ac:dyDescent="0.3">
      <c r="A30" s="18">
        <v>23</v>
      </c>
      <c r="B30" s="99" t="s">
        <v>49</v>
      </c>
      <c r="C30" s="99" t="s">
        <v>232</v>
      </c>
      <c r="D30" s="20">
        <f t="shared" si="37"/>
        <v>530</v>
      </c>
      <c r="E30" s="21">
        <v>514</v>
      </c>
      <c r="F30" s="79">
        <v>0</v>
      </c>
      <c r="G30" s="79">
        <v>16</v>
      </c>
      <c r="H30" s="79">
        <v>98</v>
      </c>
      <c r="I30" s="80">
        <v>0</v>
      </c>
      <c r="J30" s="20">
        <f t="shared" si="11"/>
        <v>628</v>
      </c>
      <c r="K30" s="50">
        <v>130</v>
      </c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25">
        <f t="shared" si="12"/>
        <v>130</v>
      </c>
      <c r="X30" s="24">
        <v>0</v>
      </c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26">
        <f t="shared" si="13"/>
        <v>0</v>
      </c>
      <c r="AK30" s="150">
        <f t="shared" si="14"/>
        <v>130</v>
      </c>
      <c r="AL30" s="164">
        <f t="shared" si="1"/>
        <v>644</v>
      </c>
      <c r="AM30" s="165">
        <f t="shared" si="15"/>
        <v>0</v>
      </c>
      <c r="AN30" s="166">
        <f t="shared" si="3"/>
        <v>0</v>
      </c>
      <c r="AO30" s="156">
        <v>101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8">
        <f t="shared" si="16"/>
        <v>101</v>
      </c>
      <c r="BB30" s="51">
        <v>0</v>
      </c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28">
        <f t="shared" si="4"/>
        <v>0</v>
      </c>
      <c r="BO30" s="23">
        <v>0</v>
      </c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41"/>
      <c r="CA30" s="20">
        <f t="shared" si="36"/>
        <v>0</v>
      </c>
      <c r="CB30" s="23">
        <v>0</v>
      </c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0">
        <f t="shared" si="38"/>
        <v>0</v>
      </c>
      <c r="CO30" s="117">
        <f t="shared" si="17"/>
        <v>543</v>
      </c>
      <c r="CP30" s="117">
        <f t="shared" si="18"/>
        <v>0</v>
      </c>
      <c r="CQ30" s="117">
        <f t="shared" si="19"/>
        <v>0</v>
      </c>
      <c r="CR30" s="117">
        <f t="shared" si="20"/>
        <v>543</v>
      </c>
      <c r="CS30" s="33">
        <f t="shared" si="9"/>
        <v>101</v>
      </c>
      <c r="CT30" s="34">
        <f t="shared" si="35"/>
        <v>7.2142857142857147E-2</v>
      </c>
      <c r="CU30" s="35">
        <f t="shared" si="21"/>
        <v>0</v>
      </c>
      <c r="CV30" s="34">
        <f t="shared" si="22"/>
        <v>0</v>
      </c>
      <c r="CW30" s="34">
        <f t="shared" si="23"/>
        <v>0</v>
      </c>
      <c r="CX30" s="34">
        <f t="shared" si="24"/>
        <v>0</v>
      </c>
      <c r="CY30" s="34">
        <f t="shared" si="25"/>
        <v>0</v>
      </c>
      <c r="CZ30" s="34">
        <f t="shared" si="26"/>
        <v>0</v>
      </c>
      <c r="DA30" s="34">
        <f t="shared" si="27"/>
        <v>0</v>
      </c>
      <c r="DB30" s="34">
        <f t="shared" si="28"/>
        <v>0</v>
      </c>
      <c r="DC30" s="34">
        <f t="shared" si="29"/>
        <v>0</v>
      </c>
      <c r="DD30" s="34">
        <f t="shared" si="30"/>
        <v>0</v>
      </c>
      <c r="DE30" s="34">
        <f t="shared" si="31"/>
        <v>0</v>
      </c>
      <c r="DF30" s="173">
        <f t="shared" si="32"/>
        <v>7.2142857142857147E-2</v>
      </c>
      <c r="DG30" s="33">
        <v>1400</v>
      </c>
      <c r="DH30" s="31">
        <f t="shared" si="10"/>
        <v>116.66666666666667</v>
      </c>
      <c r="DI30" s="20">
        <f t="shared" si="33"/>
        <v>1820</v>
      </c>
      <c r="DJ30" s="20">
        <f t="shared" si="34"/>
        <v>2380</v>
      </c>
      <c r="DK30" s="91">
        <v>51</v>
      </c>
      <c r="DL30" s="146">
        <v>50</v>
      </c>
      <c r="DM30" s="57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8"/>
    </row>
    <row r="31" spans="1:138" s="3" customFormat="1" ht="120" customHeight="1" thickBot="1" x14ac:dyDescent="0.3">
      <c r="A31" s="18">
        <v>24</v>
      </c>
      <c r="B31" s="99" t="s">
        <v>52</v>
      </c>
      <c r="C31" s="99" t="s">
        <v>233</v>
      </c>
      <c r="D31" s="20">
        <f t="shared" si="37"/>
        <v>106</v>
      </c>
      <c r="E31" s="40">
        <v>46</v>
      </c>
      <c r="F31" s="82">
        <v>5</v>
      </c>
      <c r="G31" s="82">
        <v>4</v>
      </c>
      <c r="H31" s="82">
        <v>29</v>
      </c>
      <c r="I31" s="80">
        <v>51</v>
      </c>
      <c r="J31" s="20">
        <f t="shared" si="11"/>
        <v>135</v>
      </c>
      <c r="K31" s="52">
        <v>44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5">
        <f t="shared" si="12"/>
        <v>44</v>
      </c>
      <c r="X31" s="42">
        <v>1</v>
      </c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26">
        <f t="shared" si="13"/>
        <v>1</v>
      </c>
      <c r="AK31" s="151">
        <f t="shared" si="14"/>
        <v>45</v>
      </c>
      <c r="AL31" s="164">
        <f t="shared" si="1"/>
        <v>141</v>
      </c>
      <c r="AM31" s="165">
        <f t="shared" si="15"/>
        <v>51</v>
      </c>
      <c r="AN31" s="166">
        <f t="shared" si="3"/>
        <v>6</v>
      </c>
      <c r="AO31" s="157">
        <v>25</v>
      </c>
      <c r="AP31" s="39"/>
      <c r="AQ31" s="39"/>
      <c r="AR31" s="39"/>
      <c r="AS31" s="39"/>
      <c r="AT31" s="39"/>
      <c r="AU31" s="27"/>
      <c r="AV31" s="27"/>
      <c r="AW31" s="27"/>
      <c r="AX31" s="27"/>
      <c r="AY31" s="27"/>
      <c r="AZ31" s="27"/>
      <c r="BA31" s="28">
        <f t="shared" si="16"/>
        <v>25</v>
      </c>
      <c r="BB31" s="53">
        <v>0</v>
      </c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28">
        <f t="shared" si="4"/>
        <v>0</v>
      </c>
      <c r="BO31" s="41">
        <v>0</v>
      </c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20">
        <f t="shared" si="36"/>
        <v>0</v>
      </c>
      <c r="CB31" s="41">
        <v>0</v>
      </c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20">
        <f t="shared" si="38"/>
        <v>0</v>
      </c>
      <c r="CO31" s="117">
        <f t="shared" si="17"/>
        <v>116</v>
      </c>
      <c r="CP31" s="117">
        <f t="shared" si="18"/>
        <v>51</v>
      </c>
      <c r="CQ31" s="117">
        <f t="shared" si="19"/>
        <v>6</v>
      </c>
      <c r="CR31" s="117">
        <f t="shared" si="20"/>
        <v>122</v>
      </c>
      <c r="CS31" s="33">
        <f t="shared" si="9"/>
        <v>25</v>
      </c>
      <c r="CT31" s="34">
        <f t="shared" si="35"/>
        <v>2.5000000000000001E-2</v>
      </c>
      <c r="CU31" s="35">
        <f t="shared" si="21"/>
        <v>0</v>
      </c>
      <c r="CV31" s="34">
        <f t="shared" si="22"/>
        <v>0</v>
      </c>
      <c r="CW31" s="34">
        <f t="shared" si="23"/>
        <v>0</v>
      </c>
      <c r="CX31" s="34">
        <f t="shared" si="24"/>
        <v>0</v>
      </c>
      <c r="CY31" s="34">
        <f t="shared" si="25"/>
        <v>0</v>
      </c>
      <c r="CZ31" s="34">
        <f t="shared" si="26"/>
        <v>0</v>
      </c>
      <c r="DA31" s="34">
        <f t="shared" si="27"/>
        <v>0</v>
      </c>
      <c r="DB31" s="34">
        <f t="shared" si="28"/>
        <v>0</v>
      </c>
      <c r="DC31" s="34">
        <f t="shared" si="29"/>
        <v>0</v>
      </c>
      <c r="DD31" s="34">
        <f t="shared" si="30"/>
        <v>0</v>
      </c>
      <c r="DE31" s="34">
        <f t="shared" si="31"/>
        <v>0</v>
      </c>
      <c r="DF31" s="173">
        <f t="shared" si="32"/>
        <v>2.5000000000000001E-2</v>
      </c>
      <c r="DG31" s="33">
        <v>1000</v>
      </c>
      <c r="DH31" s="31">
        <f t="shared" si="10"/>
        <v>83.333333333333329</v>
      </c>
      <c r="DI31" s="20">
        <f t="shared" si="33"/>
        <v>1300</v>
      </c>
      <c r="DJ31" s="20">
        <f t="shared" si="34"/>
        <v>1700</v>
      </c>
      <c r="DK31" s="92">
        <v>39</v>
      </c>
      <c r="DL31" s="147">
        <v>12</v>
      </c>
      <c r="DM31" s="58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6"/>
    </row>
    <row r="32" spans="1:138" ht="120" customHeight="1" thickBot="1" x14ac:dyDescent="0.3">
      <c r="A32" s="18">
        <v>25</v>
      </c>
      <c r="B32" s="99" t="s">
        <v>50</v>
      </c>
      <c r="C32" s="99" t="s">
        <v>234</v>
      </c>
      <c r="D32" s="20">
        <f t="shared" si="37"/>
        <v>297</v>
      </c>
      <c r="E32" s="21">
        <v>286</v>
      </c>
      <c r="F32" s="79">
        <v>0</v>
      </c>
      <c r="G32" s="79">
        <v>8</v>
      </c>
      <c r="H32" s="79">
        <v>79</v>
      </c>
      <c r="I32" s="80">
        <v>3</v>
      </c>
      <c r="J32" s="20">
        <f t="shared" si="11"/>
        <v>376</v>
      </c>
      <c r="K32" s="50">
        <v>61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25">
        <f t="shared" si="12"/>
        <v>61</v>
      </c>
      <c r="X32" s="24">
        <v>0</v>
      </c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26">
        <f t="shared" si="13"/>
        <v>0</v>
      </c>
      <c r="AK32" s="150">
        <f t="shared" si="14"/>
        <v>61</v>
      </c>
      <c r="AL32" s="164">
        <f t="shared" si="1"/>
        <v>350</v>
      </c>
      <c r="AM32" s="165">
        <f t="shared" si="15"/>
        <v>3</v>
      </c>
      <c r="AN32" s="166">
        <f t="shared" si="3"/>
        <v>0</v>
      </c>
      <c r="AO32" s="156">
        <v>24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6">
        <f t="shared" si="16"/>
        <v>24</v>
      </c>
      <c r="BB32" s="50">
        <v>0</v>
      </c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26">
        <f t="shared" si="4"/>
        <v>0</v>
      </c>
      <c r="BO32" s="23">
        <v>0</v>
      </c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41"/>
      <c r="CA32" s="20">
        <f t="shared" si="36"/>
        <v>0</v>
      </c>
      <c r="CB32" s="23">
        <v>0</v>
      </c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0">
        <f t="shared" si="38"/>
        <v>0</v>
      </c>
      <c r="CO32" s="117">
        <f t="shared" si="17"/>
        <v>326</v>
      </c>
      <c r="CP32" s="117">
        <f t="shared" si="18"/>
        <v>3</v>
      </c>
      <c r="CQ32" s="117">
        <f t="shared" si="19"/>
        <v>0</v>
      </c>
      <c r="CR32" s="117">
        <f t="shared" si="20"/>
        <v>326</v>
      </c>
      <c r="CS32" s="33">
        <f t="shared" si="9"/>
        <v>24</v>
      </c>
      <c r="CT32" s="34">
        <f t="shared" si="35"/>
        <v>5.4545454545454543E-2</v>
      </c>
      <c r="CU32" s="35">
        <f t="shared" si="21"/>
        <v>0</v>
      </c>
      <c r="CV32" s="34">
        <f t="shared" si="22"/>
        <v>0</v>
      </c>
      <c r="CW32" s="34">
        <f t="shared" si="23"/>
        <v>0</v>
      </c>
      <c r="CX32" s="34">
        <f t="shared" si="24"/>
        <v>0</v>
      </c>
      <c r="CY32" s="34">
        <f t="shared" si="25"/>
        <v>0</v>
      </c>
      <c r="CZ32" s="34">
        <f t="shared" si="26"/>
        <v>0</v>
      </c>
      <c r="DA32" s="34">
        <f t="shared" si="27"/>
        <v>0</v>
      </c>
      <c r="DB32" s="34">
        <f t="shared" si="28"/>
        <v>0</v>
      </c>
      <c r="DC32" s="34">
        <f t="shared" si="29"/>
        <v>0</v>
      </c>
      <c r="DD32" s="34">
        <f t="shared" si="30"/>
        <v>0</v>
      </c>
      <c r="DE32" s="34">
        <f t="shared" si="31"/>
        <v>0</v>
      </c>
      <c r="DF32" s="173">
        <f t="shared" si="32"/>
        <v>5.4545454545454543E-2</v>
      </c>
      <c r="DG32" s="33">
        <v>440</v>
      </c>
      <c r="DH32" s="31">
        <f t="shared" si="10"/>
        <v>36.666666666666664</v>
      </c>
      <c r="DI32" s="20">
        <f t="shared" si="33"/>
        <v>572</v>
      </c>
      <c r="DJ32" s="20">
        <f t="shared" si="34"/>
        <v>748</v>
      </c>
      <c r="DK32" s="91">
        <v>173</v>
      </c>
      <c r="DL32" s="146">
        <v>26</v>
      </c>
      <c r="DM32" s="57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8"/>
    </row>
    <row r="33" spans="1:138" ht="120" customHeight="1" thickBot="1" x14ac:dyDescent="0.3">
      <c r="A33" s="18">
        <v>26</v>
      </c>
      <c r="B33" s="99" t="s">
        <v>51</v>
      </c>
      <c r="C33" s="99" t="s">
        <v>235</v>
      </c>
      <c r="D33" s="20">
        <f t="shared" si="37"/>
        <v>280</v>
      </c>
      <c r="E33" s="21">
        <v>20</v>
      </c>
      <c r="F33" s="79">
        <v>0</v>
      </c>
      <c r="G33" s="79">
        <v>22</v>
      </c>
      <c r="H33" s="79">
        <v>40</v>
      </c>
      <c r="I33" s="80">
        <v>238</v>
      </c>
      <c r="J33" s="20">
        <f t="shared" si="11"/>
        <v>320</v>
      </c>
      <c r="K33" s="50">
        <v>17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25">
        <f t="shared" si="12"/>
        <v>17</v>
      </c>
      <c r="X33" s="24">
        <v>0</v>
      </c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26">
        <f t="shared" si="13"/>
        <v>0</v>
      </c>
      <c r="AK33" s="150">
        <f t="shared" si="14"/>
        <v>17</v>
      </c>
      <c r="AL33" s="164">
        <f t="shared" si="1"/>
        <v>275</v>
      </c>
      <c r="AM33" s="165">
        <f t="shared" si="15"/>
        <v>238</v>
      </c>
      <c r="AN33" s="166">
        <f t="shared" si="3"/>
        <v>0</v>
      </c>
      <c r="AO33" s="156">
        <v>11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6">
        <f t="shared" si="16"/>
        <v>11</v>
      </c>
      <c r="BB33" s="50">
        <v>0</v>
      </c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26">
        <f t="shared" si="4"/>
        <v>0</v>
      </c>
      <c r="BO33" s="23">
        <v>1</v>
      </c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41"/>
      <c r="CA33" s="20">
        <f t="shared" si="36"/>
        <v>1</v>
      </c>
      <c r="CB33" s="23">
        <v>0</v>
      </c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0">
        <f t="shared" si="38"/>
        <v>0</v>
      </c>
      <c r="CO33" s="117">
        <f t="shared" si="17"/>
        <v>263</v>
      </c>
      <c r="CP33" s="117">
        <f t="shared" si="18"/>
        <v>238</v>
      </c>
      <c r="CQ33" s="117">
        <f>AN33-BN33-CN33</f>
        <v>0</v>
      </c>
      <c r="CR33" s="117">
        <f t="shared" si="20"/>
        <v>263</v>
      </c>
      <c r="CS33" s="33">
        <f t="shared" si="9"/>
        <v>11</v>
      </c>
      <c r="CT33" s="34">
        <f t="shared" si="35"/>
        <v>1.8333333333333333E-2</v>
      </c>
      <c r="CU33" s="35">
        <f t="shared" si="21"/>
        <v>0</v>
      </c>
      <c r="CV33" s="34">
        <f t="shared" si="22"/>
        <v>0</v>
      </c>
      <c r="CW33" s="34">
        <f t="shared" si="23"/>
        <v>0</v>
      </c>
      <c r="CX33" s="34">
        <f t="shared" si="24"/>
        <v>0</v>
      </c>
      <c r="CY33" s="34">
        <f t="shared" si="25"/>
        <v>0</v>
      </c>
      <c r="CZ33" s="34">
        <f t="shared" si="26"/>
        <v>0</v>
      </c>
      <c r="DA33" s="34">
        <f t="shared" si="27"/>
        <v>0</v>
      </c>
      <c r="DB33" s="34">
        <f t="shared" si="28"/>
        <v>0</v>
      </c>
      <c r="DC33" s="34">
        <f t="shared" si="29"/>
        <v>0</v>
      </c>
      <c r="DD33" s="34">
        <f t="shared" si="30"/>
        <v>0</v>
      </c>
      <c r="DE33" s="34">
        <f t="shared" si="31"/>
        <v>0</v>
      </c>
      <c r="DF33" s="173">
        <f t="shared" si="32"/>
        <v>1.8333333333333333E-2</v>
      </c>
      <c r="DG33" s="33">
        <v>600</v>
      </c>
      <c r="DH33" s="31">
        <f t="shared" si="10"/>
        <v>50</v>
      </c>
      <c r="DI33" s="20">
        <f t="shared" si="33"/>
        <v>780</v>
      </c>
      <c r="DJ33" s="20">
        <f t="shared" si="34"/>
        <v>1020</v>
      </c>
      <c r="DK33" s="91">
        <v>29</v>
      </c>
      <c r="DL33" s="146">
        <v>1</v>
      </c>
      <c r="DM33" s="57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8"/>
    </row>
    <row r="34" spans="1:138" ht="120" customHeight="1" thickBot="1" x14ac:dyDescent="0.3">
      <c r="A34" s="18">
        <v>27</v>
      </c>
      <c r="B34" s="99" t="s">
        <v>109</v>
      </c>
      <c r="C34" s="99" t="s">
        <v>236</v>
      </c>
      <c r="D34" s="20">
        <f t="shared" si="37"/>
        <v>32</v>
      </c>
      <c r="E34" s="21">
        <v>29</v>
      </c>
      <c r="F34" s="79">
        <v>2</v>
      </c>
      <c r="G34" s="79">
        <v>1</v>
      </c>
      <c r="H34" s="79">
        <v>12</v>
      </c>
      <c r="I34" s="80">
        <v>0</v>
      </c>
      <c r="J34" s="20">
        <f t="shared" si="11"/>
        <v>44</v>
      </c>
      <c r="K34" s="50">
        <v>9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25">
        <f t="shared" si="12"/>
        <v>9</v>
      </c>
      <c r="X34" s="24">
        <v>0</v>
      </c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26">
        <f t="shared" si="13"/>
        <v>0</v>
      </c>
      <c r="AK34" s="150">
        <f t="shared" si="14"/>
        <v>9</v>
      </c>
      <c r="AL34" s="164">
        <f t="shared" si="1"/>
        <v>38</v>
      </c>
      <c r="AM34" s="165">
        <f t="shared" si="15"/>
        <v>0</v>
      </c>
      <c r="AN34" s="166">
        <f t="shared" si="3"/>
        <v>2</v>
      </c>
      <c r="AO34" s="156">
        <v>2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6">
        <f t="shared" si="16"/>
        <v>2</v>
      </c>
      <c r="BB34" s="50">
        <v>0</v>
      </c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26">
        <f t="shared" si="4"/>
        <v>0</v>
      </c>
      <c r="BO34" s="23">
        <v>0</v>
      </c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41"/>
      <c r="CA34" s="20">
        <f t="shared" si="36"/>
        <v>0</v>
      </c>
      <c r="CB34" s="23">
        <v>0</v>
      </c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0">
        <f t="shared" si="38"/>
        <v>0</v>
      </c>
      <c r="CO34" s="117">
        <f t="shared" si="17"/>
        <v>36</v>
      </c>
      <c r="CP34" s="117">
        <f t="shared" si="18"/>
        <v>0</v>
      </c>
      <c r="CQ34" s="117">
        <f t="shared" si="19"/>
        <v>2</v>
      </c>
      <c r="CR34" s="117">
        <f t="shared" si="20"/>
        <v>38</v>
      </c>
      <c r="CS34" s="33">
        <f t="shared" si="9"/>
        <v>2</v>
      </c>
      <c r="CT34" s="34">
        <f t="shared" si="35"/>
        <v>4.5454545454545452E-3</v>
      </c>
      <c r="CU34" s="35">
        <f t="shared" si="21"/>
        <v>0</v>
      </c>
      <c r="CV34" s="34">
        <f t="shared" si="22"/>
        <v>0</v>
      </c>
      <c r="CW34" s="34">
        <f t="shared" si="23"/>
        <v>0</v>
      </c>
      <c r="CX34" s="34">
        <f t="shared" si="24"/>
        <v>0</v>
      </c>
      <c r="CY34" s="34">
        <f t="shared" si="25"/>
        <v>0</v>
      </c>
      <c r="CZ34" s="34">
        <f t="shared" si="26"/>
        <v>0</v>
      </c>
      <c r="DA34" s="34">
        <f t="shared" si="27"/>
        <v>0</v>
      </c>
      <c r="DB34" s="34">
        <f t="shared" si="28"/>
        <v>0</v>
      </c>
      <c r="DC34" s="34">
        <f t="shared" si="29"/>
        <v>0</v>
      </c>
      <c r="DD34" s="34">
        <f t="shared" si="30"/>
        <v>0</v>
      </c>
      <c r="DE34" s="34">
        <f t="shared" si="31"/>
        <v>0</v>
      </c>
      <c r="DF34" s="173">
        <f>SUM(CT34:DE34)</f>
        <v>4.5454545454545452E-3</v>
      </c>
      <c r="DG34" s="33">
        <v>440</v>
      </c>
      <c r="DH34" s="31">
        <f t="shared" si="10"/>
        <v>36.666666666666664</v>
      </c>
      <c r="DI34" s="20">
        <f t="shared" si="33"/>
        <v>572</v>
      </c>
      <c r="DJ34" s="20">
        <f t="shared" si="34"/>
        <v>748</v>
      </c>
      <c r="DK34" s="91">
        <v>24</v>
      </c>
      <c r="DL34" s="146">
        <v>11</v>
      </c>
      <c r="DM34" s="57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8"/>
    </row>
    <row r="35" spans="1:138" ht="120" customHeight="1" thickBot="1" x14ac:dyDescent="0.3">
      <c r="A35" s="18">
        <v>28</v>
      </c>
      <c r="B35" s="99" t="s">
        <v>53</v>
      </c>
      <c r="C35" s="99" t="s">
        <v>237</v>
      </c>
      <c r="D35" s="20">
        <f t="shared" si="37"/>
        <v>814</v>
      </c>
      <c r="E35" s="21">
        <v>421</v>
      </c>
      <c r="F35" s="79">
        <v>295</v>
      </c>
      <c r="G35" s="79">
        <v>98</v>
      </c>
      <c r="H35" s="79">
        <v>129</v>
      </c>
      <c r="I35" s="80">
        <v>0</v>
      </c>
      <c r="J35" s="20">
        <f t="shared" si="11"/>
        <v>943</v>
      </c>
      <c r="K35" s="50">
        <v>31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25">
        <f t="shared" si="12"/>
        <v>31</v>
      </c>
      <c r="X35" s="24">
        <v>31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26">
        <f t="shared" si="13"/>
        <v>31</v>
      </c>
      <c r="AK35" s="150">
        <f t="shared" si="14"/>
        <v>62</v>
      </c>
      <c r="AL35" s="164">
        <f t="shared" si="1"/>
        <v>452</v>
      </c>
      <c r="AM35" s="165">
        <f t="shared" si="15"/>
        <v>0</v>
      </c>
      <c r="AN35" s="166">
        <f t="shared" si="3"/>
        <v>326</v>
      </c>
      <c r="AO35" s="156">
        <v>51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6">
        <f t="shared" si="16"/>
        <v>51</v>
      </c>
      <c r="BB35" s="50">
        <v>1</v>
      </c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26">
        <f t="shared" si="4"/>
        <v>1</v>
      </c>
      <c r="BO35" s="23">
        <v>0</v>
      </c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41"/>
      <c r="CA35" s="20">
        <f t="shared" si="36"/>
        <v>0</v>
      </c>
      <c r="CB35" s="23">
        <v>0</v>
      </c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0">
        <f t="shared" si="38"/>
        <v>0</v>
      </c>
      <c r="CO35" s="117">
        <f t="shared" si="17"/>
        <v>401</v>
      </c>
      <c r="CP35" s="117">
        <f t="shared" si="18"/>
        <v>0</v>
      </c>
      <c r="CQ35" s="117">
        <f t="shared" si="19"/>
        <v>325</v>
      </c>
      <c r="CR35" s="117">
        <f t="shared" si="20"/>
        <v>726</v>
      </c>
      <c r="CS35" s="33">
        <f t="shared" si="9"/>
        <v>51</v>
      </c>
      <c r="CT35" s="34">
        <f t="shared" si="35"/>
        <v>8.5000000000000006E-2</v>
      </c>
      <c r="CU35" s="35">
        <f t="shared" si="21"/>
        <v>0</v>
      </c>
      <c r="CV35" s="34">
        <f t="shared" si="22"/>
        <v>0</v>
      </c>
      <c r="CW35" s="34">
        <f t="shared" si="23"/>
        <v>0</v>
      </c>
      <c r="CX35" s="34">
        <f t="shared" si="24"/>
        <v>0</v>
      </c>
      <c r="CY35" s="34">
        <f t="shared" si="25"/>
        <v>0</v>
      </c>
      <c r="CZ35" s="34">
        <f t="shared" si="26"/>
        <v>0</v>
      </c>
      <c r="DA35" s="34">
        <f t="shared" si="27"/>
        <v>0</v>
      </c>
      <c r="DB35" s="34">
        <f t="shared" si="28"/>
        <v>0</v>
      </c>
      <c r="DC35" s="34">
        <f t="shared" si="29"/>
        <v>0</v>
      </c>
      <c r="DD35" s="34">
        <f t="shared" si="30"/>
        <v>0</v>
      </c>
      <c r="DE35" s="34">
        <f t="shared" si="31"/>
        <v>0</v>
      </c>
      <c r="DF35" s="173">
        <f t="shared" si="32"/>
        <v>8.5000000000000006E-2</v>
      </c>
      <c r="DG35" s="33">
        <v>600</v>
      </c>
      <c r="DH35" s="31">
        <f t="shared" si="10"/>
        <v>50</v>
      </c>
      <c r="DI35" s="20">
        <f t="shared" si="33"/>
        <v>780</v>
      </c>
      <c r="DJ35" s="20">
        <f t="shared" si="34"/>
        <v>1020</v>
      </c>
      <c r="DK35" s="91"/>
      <c r="DL35" s="146"/>
      <c r="DM35" s="57"/>
      <c r="DN35" s="36"/>
      <c r="DO35" s="36"/>
      <c r="DP35" s="36"/>
      <c r="DQ35" s="37"/>
      <c r="DR35" s="37"/>
      <c r="DS35" s="36"/>
      <c r="DT35" s="36"/>
      <c r="DU35" s="37"/>
      <c r="DV35" s="37"/>
      <c r="DW35" s="37"/>
      <c r="DX35" s="37"/>
      <c r="DY35" s="36"/>
      <c r="DZ35" s="36"/>
      <c r="EA35" s="36"/>
      <c r="EB35" s="36"/>
      <c r="EC35" s="36"/>
      <c r="ED35" s="36"/>
      <c r="EE35" s="36"/>
      <c r="EF35" s="36"/>
      <c r="EG35" s="36"/>
      <c r="EH35" s="38"/>
    </row>
    <row r="36" spans="1:138" ht="120" customHeight="1" thickBot="1" x14ac:dyDescent="0.3">
      <c r="A36" s="18">
        <v>29</v>
      </c>
      <c r="B36" s="99" t="s">
        <v>54</v>
      </c>
      <c r="C36" s="99" t="s">
        <v>238</v>
      </c>
      <c r="D36" s="20">
        <f t="shared" si="37"/>
        <v>1018</v>
      </c>
      <c r="E36" s="21">
        <v>654</v>
      </c>
      <c r="F36" s="79">
        <v>289</v>
      </c>
      <c r="G36" s="79">
        <v>75</v>
      </c>
      <c r="H36" s="79">
        <v>145</v>
      </c>
      <c r="I36" s="80">
        <v>0</v>
      </c>
      <c r="J36" s="20">
        <f t="shared" si="11"/>
        <v>1163</v>
      </c>
      <c r="K36" s="50">
        <v>33</v>
      </c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25">
        <f t="shared" si="12"/>
        <v>33</v>
      </c>
      <c r="X36" s="24">
        <v>32</v>
      </c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26">
        <f t="shared" si="13"/>
        <v>32</v>
      </c>
      <c r="AK36" s="150">
        <f t="shared" si="14"/>
        <v>65</v>
      </c>
      <c r="AL36" s="164">
        <f t="shared" si="1"/>
        <v>687</v>
      </c>
      <c r="AM36" s="165">
        <f t="shared" si="15"/>
        <v>0</v>
      </c>
      <c r="AN36" s="166">
        <f t="shared" si="3"/>
        <v>321</v>
      </c>
      <c r="AO36" s="156">
        <v>58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6">
        <f t="shared" si="16"/>
        <v>58</v>
      </c>
      <c r="BB36" s="50">
        <v>3</v>
      </c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26">
        <f t="shared" si="4"/>
        <v>3</v>
      </c>
      <c r="BO36" s="23">
        <v>0</v>
      </c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41"/>
      <c r="CA36" s="20">
        <f t="shared" si="36"/>
        <v>0</v>
      </c>
      <c r="CB36" s="23">
        <v>0</v>
      </c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0">
        <f t="shared" si="38"/>
        <v>0</v>
      </c>
      <c r="CO36" s="117">
        <f t="shared" si="17"/>
        <v>629</v>
      </c>
      <c r="CP36" s="117">
        <f t="shared" si="18"/>
        <v>0</v>
      </c>
      <c r="CQ36" s="117">
        <f t="shared" si="19"/>
        <v>318</v>
      </c>
      <c r="CR36" s="117">
        <f t="shared" si="20"/>
        <v>947</v>
      </c>
      <c r="CS36" s="33">
        <f t="shared" si="9"/>
        <v>58</v>
      </c>
      <c r="CT36" s="34">
        <f t="shared" si="35"/>
        <v>9.6666666666666665E-2</v>
      </c>
      <c r="CU36" s="35">
        <f t="shared" si="21"/>
        <v>0</v>
      </c>
      <c r="CV36" s="34">
        <f t="shared" si="22"/>
        <v>0</v>
      </c>
      <c r="CW36" s="34">
        <f t="shared" si="23"/>
        <v>0</v>
      </c>
      <c r="CX36" s="34">
        <f t="shared" si="24"/>
        <v>0</v>
      </c>
      <c r="CY36" s="34">
        <f t="shared" si="25"/>
        <v>0</v>
      </c>
      <c r="CZ36" s="34">
        <f t="shared" si="26"/>
        <v>0</v>
      </c>
      <c r="DA36" s="34">
        <f t="shared" si="27"/>
        <v>0</v>
      </c>
      <c r="DB36" s="34">
        <f t="shared" si="28"/>
        <v>0</v>
      </c>
      <c r="DC36" s="34">
        <f t="shared" si="29"/>
        <v>0</v>
      </c>
      <c r="DD36" s="34">
        <f t="shared" si="30"/>
        <v>0</v>
      </c>
      <c r="DE36" s="34">
        <f t="shared" si="31"/>
        <v>0</v>
      </c>
      <c r="DF36" s="173">
        <f t="shared" si="32"/>
        <v>9.6666666666666665E-2</v>
      </c>
      <c r="DG36" s="33">
        <v>600</v>
      </c>
      <c r="DH36" s="31">
        <f t="shared" si="10"/>
        <v>50</v>
      </c>
      <c r="DI36" s="20">
        <f t="shared" si="33"/>
        <v>780</v>
      </c>
      <c r="DJ36" s="20">
        <f t="shared" si="34"/>
        <v>1020</v>
      </c>
      <c r="DK36" s="91"/>
      <c r="DL36" s="146"/>
      <c r="DM36" s="57"/>
      <c r="DN36" s="36"/>
      <c r="DO36" s="36"/>
      <c r="DP36" s="36"/>
      <c r="DQ36" s="37"/>
      <c r="DR36" s="37"/>
      <c r="DS36" s="36"/>
      <c r="DT36" s="36"/>
      <c r="DU36" s="37"/>
      <c r="DV36" s="37"/>
      <c r="DW36" s="37"/>
      <c r="DX36" s="37"/>
      <c r="DY36" s="36"/>
      <c r="DZ36" s="36"/>
      <c r="EA36" s="36"/>
      <c r="EB36" s="36"/>
      <c r="EC36" s="36"/>
      <c r="ED36" s="36"/>
      <c r="EE36" s="36"/>
      <c r="EF36" s="36"/>
      <c r="EG36" s="36"/>
      <c r="EH36" s="38"/>
    </row>
    <row r="37" spans="1:138" ht="120" customHeight="1" thickBot="1" x14ac:dyDescent="0.3">
      <c r="A37" s="18">
        <v>30</v>
      </c>
      <c r="B37" s="99" t="s">
        <v>55</v>
      </c>
      <c r="C37" s="99" t="s">
        <v>239</v>
      </c>
      <c r="D37" s="20">
        <f t="shared" si="37"/>
        <v>544</v>
      </c>
      <c r="E37" s="21">
        <v>239</v>
      </c>
      <c r="F37" s="79">
        <v>262</v>
      </c>
      <c r="G37" s="79">
        <v>43</v>
      </c>
      <c r="H37" s="79">
        <v>62</v>
      </c>
      <c r="I37" s="80">
        <v>0</v>
      </c>
      <c r="J37" s="20">
        <f t="shared" si="11"/>
        <v>606</v>
      </c>
      <c r="K37" s="50">
        <v>41</v>
      </c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25">
        <f>SUM(K37:V37)</f>
        <v>41</v>
      </c>
      <c r="X37" s="24">
        <v>13</v>
      </c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26">
        <f t="shared" si="13"/>
        <v>13</v>
      </c>
      <c r="AK37" s="150">
        <f t="shared" si="14"/>
        <v>54</v>
      </c>
      <c r="AL37" s="164">
        <f t="shared" si="1"/>
        <v>280</v>
      </c>
      <c r="AM37" s="165">
        <f t="shared" si="15"/>
        <v>0</v>
      </c>
      <c r="AN37" s="166">
        <f t="shared" si="3"/>
        <v>275</v>
      </c>
      <c r="AO37" s="156">
        <v>35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6">
        <f t="shared" si="16"/>
        <v>35</v>
      </c>
      <c r="BB37" s="50">
        <v>3</v>
      </c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26">
        <f t="shared" si="4"/>
        <v>3</v>
      </c>
      <c r="BO37" s="23">
        <v>0</v>
      </c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41"/>
      <c r="CA37" s="20">
        <f t="shared" si="36"/>
        <v>0</v>
      </c>
      <c r="CB37" s="23">
        <v>2</v>
      </c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0">
        <f t="shared" si="38"/>
        <v>2</v>
      </c>
      <c r="CO37" s="117">
        <f t="shared" si="17"/>
        <v>245</v>
      </c>
      <c r="CP37" s="117">
        <f t="shared" si="18"/>
        <v>0</v>
      </c>
      <c r="CQ37" s="117">
        <f t="shared" si="19"/>
        <v>270</v>
      </c>
      <c r="CR37" s="117">
        <f t="shared" si="20"/>
        <v>515</v>
      </c>
      <c r="CS37" s="33">
        <f t="shared" si="9"/>
        <v>35</v>
      </c>
      <c r="CT37" s="34">
        <f t="shared" si="35"/>
        <v>5.8333333333333334E-2</v>
      </c>
      <c r="CU37" s="35">
        <f t="shared" si="21"/>
        <v>0</v>
      </c>
      <c r="CV37" s="34">
        <f t="shared" si="22"/>
        <v>0</v>
      </c>
      <c r="CW37" s="34">
        <f t="shared" si="23"/>
        <v>0</v>
      </c>
      <c r="CX37" s="34">
        <f t="shared" si="24"/>
        <v>0</v>
      </c>
      <c r="CY37" s="34">
        <f t="shared" si="25"/>
        <v>0</v>
      </c>
      <c r="CZ37" s="34">
        <f t="shared" si="26"/>
        <v>0</v>
      </c>
      <c r="DA37" s="34">
        <f t="shared" si="27"/>
        <v>0</v>
      </c>
      <c r="DB37" s="34">
        <f t="shared" si="28"/>
        <v>0</v>
      </c>
      <c r="DC37" s="34">
        <f t="shared" si="29"/>
        <v>0</v>
      </c>
      <c r="DD37" s="34">
        <f t="shared" si="30"/>
        <v>0</v>
      </c>
      <c r="DE37" s="34">
        <f t="shared" si="31"/>
        <v>0</v>
      </c>
      <c r="DF37" s="173">
        <f t="shared" si="32"/>
        <v>5.8333333333333334E-2</v>
      </c>
      <c r="DG37" s="33">
        <v>600</v>
      </c>
      <c r="DH37" s="31">
        <f t="shared" si="10"/>
        <v>50</v>
      </c>
      <c r="DI37" s="20">
        <f t="shared" si="33"/>
        <v>780</v>
      </c>
      <c r="DJ37" s="20">
        <f t="shared" si="34"/>
        <v>1020</v>
      </c>
      <c r="DK37" s="91"/>
      <c r="DL37" s="146"/>
      <c r="DM37" s="57"/>
      <c r="DN37" s="36"/>
      <c r="DO37" s="36"/>
      <c r="DP37" s="36"/>
      <c r="DQ37" s="37"/>
      <c r="DR37" s="37"/>
      <c r="DS37" s="36"/>
      <c r="DT37" s="36"/>
      <c r="DU37" s="37"/>
      <c r="DV37" s="37"/>
      <c r="DW37" s="37"/>
      <c r="DX37" s="37"/>
      <c r="DY37" s="36"/>
      <c r="DZ37" s="36"/>
      <c r="EA37" s="36"/>
      <c r="EB37" s="36"/>
      <c r="EC37" s="36"/>
      <c r="ED37" s="36"/>
      <c r="EE37" s="36"/>
      <c r="EF37" s="36"/>
      <c r="EG37" s="36"/>
      <c r="EH37" s="38"/>
    </row>
    <row r="38" spans="1:138" s="3" customFormat="1" ht="120" customHeight="1" thickBot="1" x14ac:dyDescent="0.3">
      <c r="A38" s="18"/>
      <c r="B38" s="99" t="s">
        <v>210</v>
      </c>
      <c r="C38" s="99" t="s">
        <v>149</v>
      </c>
      <c r="D38" s="20">
        <f t="shared" si="37"/>
        <v>1022</v>
      </c>
      <c r="E38" s="40">
        <v>170</v>
      </c>
      <c r="F38" s="82">
        <v>663</v>
      </c>
      <c r="G38" s="82">
        <v>189</v>
      </c>
      <c r="H38" s="82">
        <v>9</v>
      </c>
      <c r="I38" s="80">
        <v>0</v>
      </c>
      <c r="J38" s="20">
        <f t="shared" si="11"/>
        <v>1031</v>
      </c>
      <c r="K38" s="52">
        <v>1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5">
        <f t="shared" si="12"/>
        <v>1</v>
      </c>
      <c r="X38" s="42">
        <v>4</v>
      </c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26">
        <f t="shared" si="13"/>
        <v>4</v>
      </c>
      <c r="AK38" s="151">
        <f t="shared" si="14"/>
        <v>5</v>
      </c>
      <c r="AL38" s="164">
        <f t="shared" si="1"/>
        <v>171</v>
      </c>
      <c r="AM38" s="165">
        <f t="shared" si="15"/>
        <v>0</v>
      </c>
      <c r="AN38" s="166">
        <f t="shared" si="3"/>
        <v>667</v>
      </c>
      <c r="AO38" s="157">
        <v>5</v>
      </c>
      <c r="AP38" s="39"/>
      <c r="AQ38" s="39"/>
      <c r="AR38" s="39"/>
      <c r="AS38" s="39"/>
      <c r="AT38" s="39"/>
      <c r="AU38" s="27"/>
      <c r="AV38" s="27"/>
      <c r="AW38" s="27"/>
      <c r="AX38" s="27"/>
      <c r="AY38" s="27"/>
      <c r="AZ38" s="27"/>
      <c r="BA38" s="26">
        <f t="shared" si="16"/>
        <v>5</v>
      </c>
      <c r="BB38" s="52">
        <v>3</v>
      </c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26">
        <f t="shared" si="4"/>
        <v>3</v>
      </c>
      <c r="BO38" s="41">
        <v>0</v>
      </c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20">
        <f t="shared" si="36"/>
        <v>0</v>
      </c>
      <c r="CB38" s="41">
        <v>0</v>
      </c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20">
        <f t="shared" si="38"/>
        <v>0</v>
      </c>
      <c r="CO38" s="117">
        <f t="shared" si="17"/>
        <v>166</v>
      </c>
      <c r="CP38" s="117">
        <f t="shared" si="18"/>
        <v>0</v>
      </c>
      <c r="CQ38" s="117">
        <f t="shared" si="19"/>
        <v>664</v>
      </c>
      <c r="CR38" s="117">
        <f t="shared" si="20"/>
        <v>830</v>
      </c>
      <c r="CS38" s="33">
        <f t="shared" si="9"/>
        <v>5</v>
      </c>
      <c r="CT38" s="34">
        <f t="shared" si="35"/>
        <v>5.5555555555555558E-3</v>
      </c>
      <c r="CU38" s="35">
        <f t="shared" si="21"/>
        <v>0</v>
      </c>
      <c r="CV38" s="34">
        <f t="shared" si="22"/>
        <v>0</v>
      </c>
      <c r="CW38" s="34">
        <f t="shared" si="23"/>
        <v>0</v>
      </c>
      <c r="CX38" s="34">
        <f t="shared" si="24"/>
        <v>0</v>
      </c>
      <c r="CY38" s="34">
        <f t="shared" si="25"/>
        <v>0</v>
      </c>
      <c r="CZ38" s="34">
        <f t="shared" si="26"/>
        <v>0</v>
      </c>
      <c r="DA38" s="34">
        <f t="shared" si="27"/>
        <v>0</v>
      </c>
      <c r="DB38" s="34">
        <f t="shared" si="28"/>
        <v>0</v>
      </c>
      <c r="DC38" s="34">
        <f t="shared" si="29"/>
        <v>0</v>
      </c>
      <c r="DD38" s="34">
        <f t="shared" si="30"/>
        <v>0</v>
      </c>
      <c r="DE38" s="34">
        <f t="shared" si="31"/>
        <v>0</v>
      </c>
      <c r="DF38" s="173">
        <f t="shared" si="32"/>
        <v>5.5555555555555558E-3</v>
      </c>
      <c r="DG38" s="33">
        <v>900</v>
      </c>
      <c r="DH38" s="31">
        <f t="shared" si="10"/>
        <v>75</v>
      </c>
      <c r="DI38" s="20">
        <f t="shared" si="33"/>
        <v>1170</v>
      </c>
      <c r="DJ38" s="20">
        <f t="shared" si="34"/>
        <v>1530</v>
      </c>
      <c r="DK38" s="92"/>
      <c r="DL38" s="147"/>
      <c r="DM38" s="58"/>
      <c r="DN38" s="44"/>
      <c r="DO38" s="44"/>
      <c r="DP38" s="44"/>
      <c r="DQ38" s="45"/>
      <c r="DR38" s="45"/>
      <c r="DS38" s="44"/>
      <c r="DT38" s="44"/>
      <c r="DU38" s="45"/>
      <c r="DV38" s="45"/>
      <c r="DW38" s="45"/>
      <c r="DX38" s="45"/>
      <c r="DY38" s="44"/>
      <c r="DZ38" s="44"/>
      <c r="EA38" s="44"/>
      <c r="EB38" s="44"/>
      <c r="EC38" s="44"/>
      <c r="ED38" s="44"/>
      <c r="EE38" s="44"/>
      <c r="EF38" s="44"/>
      <c r="EG38" s="44"/>
      <c r="EH38" s="46"/>
    </row>
    <row r="39" spans="1:138" ht="120" customHeight="1" thickBot="1" x14ac:dyDescent="0.3">
      <c r="A39" s="18">
        <v>31</v>
      </c>
      <c r="B39" s="99" t="s">
        <v>56</v>
      </c>
      <c r="C39" s="99" t="s">
        <v>240</v>
      </c>
      <c r="D39" s="20">
        <f t="shared" si="37"/>
        <v>931</v>
      </c>
      <c r="E39" s="21">
        <v>519</v>
      </c>
      <c r="F39" s="79">
        <v>267</v>
      </c>
      <c r="G39" s="79">
        <v>145</v>
      </c>
      <c r="H39" s="79">
        <v>85</v>
      </c>
      <c r="I39" s="80">
        <v>0</v>
      </c>
      <c r="J39" s="20">
        <f t="shared" si="11"/>
        <v>1016</v>
      </c>
      <c r="K39" s="50">
        <v>26</v>
      </c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25">
        <f t="shared" si="12"/>
        <v>26</v>
      </c>
      <c r="X39" s="24">
        <v>32</v>
      </c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26">
        <f t="shared" si="13"/>
        <v>32</v>
      </c>
      <c r="AK39" s="150">
        <f t="shared" si="14"/>
        <v>58</v>
      </c>
      <c r="AL39" s="164">
        <f t="shared" si="1"/>
        <v>545</v>
      </c>
      <c r="AM39" s="165">
        <f t="shared" si="15"/>
        <v>0</v>
      </c>
      <c r="AN39" s="166">
        <f t="shared" si="3"/>
        <v>299</v>
      </c>
      <c r="AO39" s="156">
        <v>41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6">
        <f t="shared" si="16"/>
        <v>41</v>
      </c>
      <c r="BB39" s="50">
        <v>6</v>
      </c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26">
        <f t="shared" si="4"/>
        <v>6</v>
      </c>
      <c r="BO39" s="23">
        <v>0</v>
      </c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41"/>
      <c r="CA39" s="20">
        <f t="shared" si="36"/>
        <v>0</v>
      </c>
      <c r="CB39" s="23">
        <v>0</v>
      </c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0">
        <f t="shared" si="38"/>
        <v>0</v>
      </c>
      <c r="CO39" s="117">
        <f t="shared" si="17"/>
        <v>504</v>
      </c>
      <c r="CP39" s="117">
        <f t="shared" si="18"/>
        <v>0</v>
      </c>
      <c r="CQ39" s="117">
        <f t="shared" si="19"/>
        <v>293</v>
      </c>
      <c r="CR39" s="117">
        <f t="shared" si="20"/>
        <v>797</v>
      </c>
      <c r="CS39" s="33">
        <f t="shared" si="9"/>
        <v>41</v>
      </c>
      <c r="CT39" s="34">
        <f t="shared" si="35"/>
        <v>6.8333333333333329E-2</v>
      </c>
      <c r="CU39" s="35">
        <f t="shared" si="21"/>
        <v>0</v>
      </c>
      <c r="CV39" s="34">
        <f t="shared" si="22"/>
        <v>0</v>
      </c>
      <c r="CW39" s="34">
        <f t="shared" si="23"/>
        <v>0</v>
      </c>
      <c r="CX39" s="34">
        <f t="shared" si="24"/>
        <v>0</v>
      </c>
      <c r="CY39" s="34">
        <f t="shared" si="25"/>
        <v>0</v>
      </c>
      <c r="CZ39" s="34">
        <f t="shared" si="26"/>
        <v>0</v>
      </c>
      <c r="DA39" s="34">
        <f t="shared" si="27"/>
        <v>0</v>
      </c>
      <c r="DB39" s="34">
        <f t="shared" si="28"/>
        <v>0</v>
      </c>
      <c r="DC39" s="34">
        <f t="shared" si="29"/>
        <v>0</v>
      </c>
      <c r="DD39" s="34">
        <f t="shared" si="30"/>
        <v>0</v>
      </c>
      <c r="DE39" s="34">
        <f t="shared" si="31"/>
        <v>0</v>
      </c>
      <c r="DF39" s="173">
        <f t="shared" si="32"/>
        <v>6.8333333333333329E-2</v>
      </c>
      <c r="DG39" s="33">
        <v>600</v>
      </c>
      <c r="DH39" s="31">
        <f t="shared" si="10"/>
        <v>50</v>
      </c>
      <c r="DI39" s="20">
        <f t="shared" si="33"/>
        <v>780</v>
      </c>
      <c r="DJ39" s="20">
        <f t="shared" si="34"/>
        <v>1020</v>
      </c>
      <c r="DK39" s="91"/>
      <c r="DL39" s="146"/>
      <c r="DM39" s="57"/>
      <c r="DN39" s="36"/>
      <c r="DO39" s="36"/>
      <c r="DP39" s="36"/>
      <c r="DQ39" s="37"/>
      <c r="DR39" s="37"/>
      <c r="DS39" s="36"/>
      <c r="DT39" s="36"/>
      <c r="DU39" s="37"/>
      <c r="DV39" s="37"/>
      <c r="DW39" s="37"/>
      <c r="DX39" s="37"/>
      <c r="DY39" s="36"/>
      <c r="DZ39" s="36"/>
      <c r="EA39" s="36"/>
      <c r="EB39" s="36"/>
      <c r="EC39" s="36"/>
      <c r="ED39" s="36"/>
      <c r="EE39" s="36"/>
      <c r="EF39" s="36"/>
      <c r="EG39" s="36"/>
      <c r="EH39" s="38"/>
    </row>
    <row r="40" spans="1:138" ht="120" customHeight="1" thickBot="1" x14ac:dyDescent="0.3">
      <c r="A40" s="18">
        <v>32</v>
      </c>
      <c r="B40" s="99" t="s">
        <v>57</v>
      </c>
      <c r="C40" s="99" t="s">
        <v>241</v>
      </c>
      <c r="D40" s="20">
        <f t="shared" si="37"/>
        <v>895</v>
      </c>
      <c r="E40" s="21">
        <v>509</v>
      </c>
      <c r="F40" s="79">
        <v>283</v>
      </c>
      <c r="G40" s="79">
        <v>103</v>
      </c>
      <c r="H40" s="79">
        <v>66</v>
      </c>
      <c r="I40" s="80">
        <v>0</v>
      </c>
      <c r="J40" s="20">
        <f t="shared" si="11"/>
        <v>961</v>
      </c>
      <c r="K40" s="50">
        <v>23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25">
        <f t="shared" si="12"/>
        <v>23</v>
      </c>
      <c r="X40" s="24">
        <v>20</v>
      </c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26">
        <f t="shared" ref="AJ40:AJ71" si="39">SUM(X40:AI40)</f>
        <v>20</v>
      </c>
      <c r="AK40" s="150">
        <f t="shared" ref="AK40:AK71" si="40">W40+AJ40</f>
        <v>43</v>
      </c>
      <c r="AL40" s="164">
        <f t="shared" ref="AL40:AL71" si="41">E40+I40+W40</f>
        <v>532</v>
      </c>
      <c r="AM40" s="165">
        <f t="shared" si="15"/>
        <v>0</v>
      </c>
      <c r="AN40" s="166">
        <f t="shared" ref="AN40:AN71" si="42">F40+AJ40</f>
        <v>303</v>
      </c>
      <c r="AO40" s="156">
        <v>47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6">
        <f t="shared" ref="BA40:BA71" si="43">SUM(AO40:AZ40)</f>
        <v>47</v>
      </c>
      <c r="BB40" s="50">
        <v>1</v>
      </c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26">
        <f t="shared" ref="BN40:BN71" si="44">SUM(BB40:BM40)</f>
        <v>1</v>
      </c>
      <c r="BO40" s="23">
        <v>0</v>
      </c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41"/>
      <c r="CA40" s="20">
        <f t="shared" si="36"/>
        <v>0</v>
      </c>
      <c r="CB40" s="23">
        <v>0</v>
      </c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0">
        <f t="shared" si="38"/>
        <v>0</v>
      </c>
      <c r="CO40" s="117">
        <f t="shared" si="17"/>
        <v>485</v>
      </c>
      <c r="CP40" s="117">
        <f t="shared" si="18"/>
        <v>0</v>
      </c>
      <c r="CQ40" s="117">
        <f t="shared" si="19"/>
        <v>302</v>
      </c>
      <c r="CR40" s="117">
        <f t="shared" si="20"/>
        <v>787</v>
      </c>
      <c r="CS40" s="33">
        <f t="shared" ref="CS40:CS71" si="45">BA40</f>
        <v>47</v>
      </c>
      <c r="CT40" s="34">
        <f t="shared" si="35"/>
        <v>7.8333333333333338E-2</v>
      </c>
      <c r="CU40" s="35">
        <f t="shared" si="21"/>
        <v>0</v>
      </c>
      <c r="CV40" s="34">
        <f t="shared" si="22"/>
        <v>0</v>
      </c>
      <c r="CW40" s="34">
        <f t="shared" si="23"/>
        <v>0</v>
      </c>
      <c r="CX40" s="34">
        <f t="shared" si="24"/>
        <v>0</v>
      </c>
      <c r="CY40" s="34">
        <f t="shared" si="25"/>
        <v>0</v>
      </c>
      <c r="CZ40" s="34">
        <f t="shared" si="26"/>
        <v>0</v>
      </c>
      <c r="DA40" s="34">
        <f t="shared" si="27"/>
        <v>0</v>
      </c>
      <c r="DB40" s="34">
        <f t="shared" si="28"/>
        <v>0</v>
      </c>
      <c r="DC40" s="34">
        <f t="shared" si="29"/>
        <v>0</v>
      </c>
      <c r="DD40" s="34">
        <f t="shared" si="30"/>
        <v>0</v>
      </c>
      <c r="DE40" s="34">
        <f t="shared" si="31"/>
        <v>0</v>
      </c>
      <c r="DF40" s="173">
        <f t="shared" si="32"/>
        <v>7.8333333333333338E-2</v>
      </c>
      <c r="DG40" s="33">
        <v>600</v>
      </c>
      <c r="DH40" s="31">
        <f t="shared" si="10"/>
        <v>50</v>
      </c>
      <c r="DI40" s="20">
        <f t="shared" si="33"/>
        <v>780</v>
      </c>
      <c r="DJ40" s="20">
        <f t="shared" si="34"/>
        <v>1020</v>
      </c>
      <c r="DK40" s="91"/>
      <c r="DL40" s="146"/>
      <c r="DM40" s="57"/>
      <c r="DN40" s="36"/>
      <c r="DO40" s="36"/>
      <c r="DP40" s="36"/>
      <c r="DQ40" s="37"/>
      <c r="DR40" s="37"/>
      <c r="DS40" s="36"/>
      <c r="DT40" s="36"/>
      <c r="DU40" s="37"/>
      <c r="DV40" s="37"/>
      <c r="DW40" s="37"/>
      <c r="DX40" s="37"/>
      <c r="DY40" s="36"/>
      <c r="DZ40" s="36"/>
      <c r="EA40" s="36"/>
      <c r="EB40" s="36"/>
      <c r="EC40" s="36"/>
      <c r="ED40" s="36"/>
      <c r="EE40" s="36"/>
      <c r="EF40" s="36"/>
      <c r="EG40" s="36"/>
      <c r="EH40" s="38"/>
    </row>
    <row r="41" spans="1:138" ht="120" customHeight="1" thickBot="1" x14ac:dyDescent="0.3">
      <c r="A41" s="18">
        <v>33</v>
      </c>
      <c r="B41" s="99" t="s">
        <v>58</v>
      </c>
      <c r="C41" s="99" t="s">
        <v>242</v>
      </c>
      <c r="D41" s="20">
        <f t="shared" si="37"/>
        <v>1824</v>
      </c>
      <c r="E41" s="21">
        <v>676</v>
      </c>
      <c r="F41" s="78">
        <v>878</v>
      </c>
      <c r="G41" s="78">
        <v>270</v>
      </c>
      <c r="H41" s="79">
        <v>146</v>
      </c>
      <c r="I41" s="80">
        <v>0</v>
      </c>
      <c r="J41" s="20">
        <f t="shared" si="11"/>
        <v>1970</v>
      </c>
      <c r="K41" s="24">
        <v>81</v>
      </c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25">
        <f t="shared" ref="W41:W72" si="46">SUM(K41:V41)</f>
        <v>81</v>
      </c>
      <c r="X41" s="24">
        <v>62</v>
      </c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26">
        <f t="shared" si="39"/>
        <v>62</v>
      </c>
      <c r="AK41" s="150">
        <f t="shared" si="40"/>
        <v>143</v>
      </c>
      <c r="AL41" s="164">
        <f t="shared" si="41"/>
        <v>757</v>
      </c>
      <c r="AM41" s="165">
        <f t="shared" si="15"/>
        <v>0</v>
      </c>
      <c r="AN41" s="166">
        <f t="shared" si="42"/>
        <v>940</v>
      </c>
      <c r="AO41" s="156">
        <v>97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6">
        <f t="shared" si="43"/>
        <v>97</v>
      </c>
      <c r="BB41" s="50">
        <v>2</v>
      </c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26">
        <f t="shared" si="44"/>
        <v>2</v>
      </c>
      <c r="BO41" s="23">
        <v>0</v>
      </c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41"/>
      <c r="CA41" s="20">
        <f t="shared" si="36"/>
        <v>0</v>
      </c>
      <c r="CB41" s="23">
        <v>10</v>
      </c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0">
        <f t="shared" si="38"/>
        <v>10</v>
      </c>
      <c r="CO41" s="161">
        <f t="shared" si="17"/>
        <v>660</v>
      </c>
      <c r="CP41" s="161">
        <f t="shared" si="18"/>
        <v>0</v>
      </c>
      <c r="CQ41" s="161">
        <f t="shared" si="19"/>
        <v>928</v>
      </c>
      <c r="CR41" s="117">
        <f t="shared" si="20"/>
        <v>1588</v>
      </c>
      <c r="CS41" s="33">
        <f t="shared" si="45"/>
        <v>97</v>
      </c>
      <c r="CT41" s="34">
        <f t="shared" si="35"/>
        <v>8.8181818181818181E-2</v>
      </c>
      <c r="CU41" s="35">
        <f t="shared" si="21"/>
        <v>0</v>
      </c>
      <c r="CV41" s="34">
        <f t="shared" si="22"/>
        <v>0</v>
      </c>
      <c r="CW41" s="34">
        <f t="shared" si="23"/>
        <v>0</v>
      </c>
      <c r="CX41" s="34">
        <f t="shared" si="24"/>
        <v>0</v>
      </c>
      <c r="CY41" s="34">
        <f t="shared" si="25"/>
        <v>0</v>
      </c>
      <c r="CZ41" s="34">
        <f t="shared" si="26"/>
        <v>0</v>
      </c>
      <c r="DA41" s="34">
        <f t="shared" si="27"/>
        <v>0</v>
      </c>
      <c r="DB41" s="34">
        <f t="shared" si="28"/>
        <v>0</v>
      </c>
      <c r="DC41" s="34">
        <f t="shared" si="29"/>
        <v>0</v>
      </c>
      <c r="DD41" s="34">
        <f t="shared" si="30"/>
        <v>0</v>
      </c>
      <c r="DE41" s="34">
        <f t="shared" si="31"/>
        <v>0</v>
      </c>
      <c r="DF41" s="173">
        <f t="shared" si="32"/>
        <v>8.8181818181818181E-2</v>
      </c>
      <c r="DG41" s="33">
        <v>1100</v>
      </c>
      <c r="DH41" s="31">
        <f t="shared" si="10"/>
        <v>91.666666666666671</v>
      </c>
      <c r="DI41" s="20">
        <f t="shared" si="33"/>
        <v>1430</v>
      </c>
      <c r="DJ41" s="20">
        <f t="shared" si="34"/>
        <v>1870</v>
      </c>
      <c r="DK41" s="91"/>
      <c r="DL41" s="146"/>
      <c r="DM41" s="57"/>
      <c r="DN41" s="36"/>
      <c r="DO41" s="36"/>
      <c r="DP41" s="36"/>
      <c r="DQ41" s="37"/>
      <c r="DR41" s="37"/>
      <c r="DS41" s="36"/>
      <c r="DT41" s="36"/>
      <c r="DU41" s="37"/>
      <c r="DV41" s="37"/>
      <c r="DW41" s="37"/>
      <c r="DX41" s="37"/>
      <c r="DY41" s="36"/>
      <c r="DZ41" s="36"/>
      <c r="EA41" s="36"/>
      <c r="EB41" s="36"/>
      <c r="EC41" s="36"/>
      <c r="ED41" s="36"/>
      <c r="EE41" s="36"/>
      <c r="EF41" s="36"/>
      <c r="EG41" s="36"/>
      <c r="EH41" s="38"/>
    </row>
    <row r="42" spans="1:138" ht="120" customHeight="1" thickBot="1" x14ac:dyDescent="0.3">
      <c r="A42" s="18">
        <v>34</v>
      </c>
      <c r="B42" s="99" t="s">
        <v>129</v>
      </c>
      <c r="C42" s="99" t="s">
        <v>243</v>
      </c>
      <c r="D42" s="20">
        <f t="shared" si="37"/>
        <v>1966</v>
      </c>
      <c r="E42" s="21">
        <v>213</v>
      </c>
      <c r="F42" s="78">
        <v>1072</v>
      </c>
      <c r="G42" s="78">
        <v>681</v>
      </c>
      <c r="H42" s="79">
        <v>110</v>
      </c>
      <c r="I42" s="80">
        <v>0</v>
      </c>
      <c r="J42" s="20">
        <f t="shared" si="11"/>
        <v>2076</v>
      </c>
      <c r="K42" s="24">
        <v>84</v>
      </c>
      <c r="L42" s="24"/>
      <c r="M42" s="24"/>
      <c r="N42" s="24"/>
      <c r="O42" s="24"/>
      <c r="P42" s="24"/>
      <c r="Q42" s="24"/>
      <c r="R42" s="24"/>
      <c r="S42" s="24"/>
      <c r="T42" s="24"/>
      <c r="U42" s="50"/>
      <c r="V42" s="50"/>
      <c r="W42" s="25">
        <f t="shared" si="46"/>
        <v>84</v>
      </c>
      <c r="X42" s="24">
        <v>76</v>
      </c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26">
        <f t="shared" si="39"/>
        <v>76</v>
      </c>
      <c r="AK42" s="150">
        <f t="shared" si="40"/>
        <v>160</v>
      </c>
      <c r="AL42" s="164">
        <f t="shared" si="41"/>
        <v>297</v>
      </c>
      <c r="AM42" s="165">
        <f t="shared" si="15"/>
        <v>0</v>
      </c>
      <c r="AN42" s="166">
        <f t="shared" si="42"/>
        <v>1148</v>
      </c>
      <c r="AO42" s="156">
        <v>71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6">
        <f t="shared" si="43"/>
        <v>71</v>
      </c>
      <c r="BB42" s="50">
        <v>0</v>
      </c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26">
        <f t="shared" si="44"/>
        <v>0</v>
      </c>
      <c r="BO42" s="23">
        <v>0</v>
      </c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41"/>
      <c r="CA42" s="20">
        <f t="shared" si="36"/>
        <v>0</v>
      </c>
      <c r="CB42" s="23">
        <v>0</v>
      </c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0">
        <f t="shared" si="38"/>
        <v>0</v>
      </c>
      <c r="CO42" s="117">
        <f t="shared" si="17"/>
        <v>226</v>
      </c>
      <c r="CP42" s="117">
        <f t="shared" si="18"/>
        <v>0</v>
      </c>
      <c r="CQ42" s="117">
        <f t="shared" si="19"/>
        <v>1148</v>
      </c>
      <c r="CR42" s="117">
        <f t="shared" si="20"/>
        <v>1374</v>
      </c>
      <c r="CS42" s="33">
        <f t="shared" si="45"/>
        <v>71</v>
      </c>
      <c r="CT42" s="34">
        <f t="shared" si="35"/>
        <v>6.4545454545454545E-2</v>
      </c>
      <c r="CU42" s="35">
        <f t="shared" si="21"/>
        <v>0</v>
      </c>
      <c r="CV42" s="34">
        <f t="shared" si="22"/>
        <v>0</v>
      </c>
      <c r="CW42" s="34">
        <f t="shared" si="23"/>
        <v>0</v>
      </c>
      <c r="CX42" s="34">
        <f t="shared" si="24"/>
        <v>0</v>
      </c>
      <c r="CY42" s="34">
        <f t="shared" si="25"/>
        <v>0</v>
      </c>
      <c r="CZ42" s="34">
        <f t="shared" si="26"/>
        <v>0</v>
      </c>
      <c r="DA42" s="34">
        <f t="shared" si="27"/>
        <v>0</v>
      </c>
      <c r="DB42" s="34">
        <f t="shared" si="28"/>
        <v>0</v>
      </c>
      <c r="DC42" s="34">
        <f t="shared" si="29"/>
        <v>0</v>
      </c>
      <c r="DD42" s="34">
        <f t="shared" si="30"/>
        <v>0</v>
      </c>
      <c r="DE42" s="34">
        <f t="shared" si="31"/>
        <v>0</v>
      </c>
      <c r="DF42" s="173">
        <f t="shared" si="32"/>
        <v>6.4545454545454545E-2</v>
      </c>
      <c r="DG42" s="33">
        <v>1100</v>
      </c>
      <c r="DH42" s="31">
        <f t="shared" si="10"/>
        <v>91.666666666666671</v>
      </c>
      <c r="DI42" s="20">
        <f t="shared" si="33"/>
        <v>1430</v>
      </c>
      <c r="DJ42" s="20">
        <f t="shared" si="34"/>
        <v>1870</v>
      </c>
      <c r="DK42" s="91"/>
      <c r="DL42" s="146"/>
      <c r="DM42" s="57"/>
      <c r="DN42" s="36"/>
      <c r="DO42" s="36"/>
      <c r="DP42" s="36"/>
      <c r="DQ42" s="37"/>
      <c r="DR42" s="37"/>
      <c r="DS42" s="36"/>
      <c r="DT42" s="36"/>
      <c r="DU42" s="37"/>
      <c r="DV42" s="37"/>
      <c r="DW42" s="37"/>
      <c r="DX42" s="37"/>
      <c r="DY42" s="36"/>
      <c r="DZ42" s="36"/>
      <c r="EA42" s="36"/>
      <c r="EB42" s="36"/>
      <c r="EC42" s="36"/>
      <c r="ED42" s="36"/>
      <c r="EE42" s="36"/>
      <c r="EF42" s="36"/>
      <c r="EG42" s="36"/>
      <c r="EH42" s="38"/>
    </row>
    <row r="43" spans="1:138" ht="120" customHeight="1" thickBot="1" x14ac:dyDescent="0.3">
      <c r="A43" s="18">
        <v>35</v>
      </c>
      <c r="B43" s="99" t="s">
        <v>59</v>
      </c>
      <c r="C43" s="99" t="s">
        <v>244</v>
      </c>
      <c r="D43" s="20">
        <f t="shared" si="37"/>
        <v>1489</v>
      </c>
      <c r="E43" s="40">
        <v>552</v>
      </c>
      <c r="F43" s="81">
        <v>804</v>
      </c>
      <c r="G43" s="81">
        <v>133</v>
      </c>
      <c r="H43" s="82">
        <v>118</v>
      </c>
      <c r="I43" s="80">
        <v>0</v>
      </c>
      <c r="J43" s="20">
        <f t="shared" si="11"/>
        <v>1607</v>
      </c>
      <c r="K43" s="24">
        <v>51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5">
        <f t="shared" si="46"/>
        <v>51</v>
      </c>
      <c r="X43" s="24">
        <v>11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6">
        <f t="shared" si="39"/>
        <v>11</v>
      </c>
      <c r="AK43" s="150">
        <f t="shared" si="40"/>
        <v>62</v>
      </c>
      <c r="AL43" s="164">
        <f t="shared" si="41"/>
        <v>603</v>
      </c>
      <c r="AM43" s="165">
        <f t="shared" si="15"/>
        <v>0</v>
      </c>
      <c r="AN43" s="166">
        <f t="shared" si="42"/>
        <v>815</v>
      </c>
      <c r="AO43" s="156">
        <v>37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6">
        <f t="shared" si="43"/>
        <v>37</v>
      </c>
      <c r="BB43" s="24">
        <v>17</v>
      </c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6">
        <f t="shared" si="44"/>
        <v>17</v>
      </c>
      <c r="BO43" s="22">
        <v>0</v>
      </c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30"/>
      <c r="CA43" s="20">
        <f t="shared" si="36"/>
        <v>0</v>
      </c>
      <c r="CB43" s="22">
        <v>0</v>
      </c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0">
        <f t="shared" si="38"/>
        <v>0</v>
      </c>
      <c r="CO43" s="117">
        <f t="shared" si="17"/>
        <v>566</v>
      </c>
      <c r="CP43" s="117">
        <f t="shared" si="18"/>
        <v>0</v>
      </c>
      <c r="CQ43" s="117">
        <f t="shared" si="19"/>
        <v>798</v>
      </c>
      <c r="CR43" s="117">
        <f t="shared" si="20"/>
        <v>1364</v>
      </c>
      <c r="CS43" s="33">
        <f t="shared" si="45"/>
        <v>37</v>
      </c>
      <c r="CT43" s="34">
        <f t="shared" si="35"/>
        <v>6.1666666666666668E-2</v>
      </c>
      <c r="CU43" s="35">
        <f t="shared" si="21"/>
        <v>0</v>
      </c>
      <c r="CV43" s="34">
        <f t="shared" si="22"/>
        <v>0</v>
      </c>
      <c r="CW43" s="34">
        <f t="shared" si="23"/>
        <v>0</v>
      </c>
      <c r="CX43" s="34">
        <f t="shared" si="24"/>
        <v>0</v>
      </c>
      <c r="CY43" s="34">
        <f t="shared" si="25"/>
        <v>0</v>
      </c>
      <c r="CZ43" s="34">
        <f t="shared" si="26"/>
        <v>0</v>
      </c>
      <c r="DA43" s="34">
        <f t="shared" si="27"/>
        <v>0</v>
      </c>
      <c r="DB43" s="34">
        <f t="shared" si="28"/>
        <v>0</v>
      </c>
      <c r="DC43" s="34">
        <f t="shared" si="29"/>
        <v>0</v>
      </c>
      <c r="DD43" s="34">
        <f t="shared" si="30"/>
        <v>0</v>
      </c>
      <c r="DE43" s="34">
        <f t="shared" si="31"/>
        <v>0</v>
      </c>
      <c r="DF43" s="173">
        <f t="shared" si="32"/>
        <v>6.1666666666666668E-2</v>
      </c>
      <c r="DG43" s="33">
        <v>600</v>
      </c>
      <c r="DH43" s="31">
        <f t="shared" si="10"/>
        <v>50</v>
      </c>
      <c r="DI43" s="20">
        <f t="shared" si="33"/>
        <v>780</v>
      </c>
      <c r="DJ43" s="20">
        <f t="shared" si="34"/>
        <v>1020</v>
      </c>
      <c r="DK43" s="91"/>
      <c r="DL43" s="146"/>
      <c r="DM43" s="57"/>
      <c r="DN43" s="36"/>
      <c r="DO43" s="36"/>
      <c r="DP43" s="36"/>
      <c r="DQ43" s="37"/>
      <c r="DR43" s="37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8"/>
    </row>
    <row r="44" spans="1:138" ht="120" customHeight="1" thickBot="1" x14ac:dyDescent="0.3">
      <c r="A44" s="18">
        <v>36</v>
      </c>
      <c r="B44" s="99" t="s">
        <v>139</v>
      </c>
      <c r="C44" s="99" t="s">
        <v>245</v>
      </c>
      <c r="D44" s="20">
        <f t="shared" si="37"/>
        <v>1337</v>
      </c>
      <c r="E44" s="21">
        <v>696</v>
      </c>
      <c r="F44" s="78">
        <v>475</v>
      </c>
      <c r="G44" s="78">
        <v>166</v>
      </c>
      <c r="H44" s="83">
        <v>38</v>
      </c>
      <c r="I44" s="19">
        <v>0</v>
      </c>
      <c r="J44" s="20">
        <f t="shared" si="11"/>
        <v>1375</v>
      </c>
      <c r="K44" s="24">
        <v>58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5">
        <f t="shared" si="46"/>
        <v>58</v>
      </c>
      <c r="X44" s="24">
        <v>22</v>
      </c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6">
        <f t="shared" si="39"/>
        <v>22</v>
      </c>
      <c r="AK44" s="150">
        <f t="shared" si="40"/>
        <v>80</v>
      </c>
      <c r="AL44" s="164">
        <f t="shared" si="41"/>
        <v>754</v>
      </c>
      <c r="AM44" s="165">
        <f t="shared" si="15"/>
        <v>0</v>
      </c>
      <c r="AN44" s="166">
        <f t="shared" si="42"/>
        <v>497</v>
      </c>
      <c r="AO44" s="156">
        <v>42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6">
        <f t="shared" si="43"/>
        <v>42</v>
      </c>
      <c r="BB44" s="24">
        <v>2</v>
      </c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6">
        <f t="shared" si="44"/>
        <v>2</v>
      </c>
      <c r="BO44" s="22">
        <v>0</v>
      </c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30"/>
      <c r="CA44" s="20">
        <f t="shared" si="36"/>
        <v>0</v>
      </c>
      <c r="CB44" s="22">
        <v>2</v>
      </c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0">
        <f t="shared" si="38"/>
        <v>2</v>
      </c>
      <c r="CO44" s="117">
        <f t="shared" si="17"/>
        <v>712</v>
      </c>
      <c r="CP44" s="117">
        <f t="shared" si="18"/>
        <v>0</v>
      </c>
      <c r="CQ44" s="117">
        <f t="shared" si="19"/>
        <v>493</v>
      </c>
      <c r="CR44" s="117">
        <f t="shared" si="20"/>
        <v>1205</v>
      </c>
      <c r="CS44" s="33">
        <f t="shared" si="45"/>
        <v>42</v>
      </c>
      <c r="CT44" s="34">
        <f t="shared" si="35"/>
        <v>7.0000000000000007E-2</v>
      </c>
      <c r="CU44" s="35">
        <f t="shared" si="21"/>
        <v>0</v>
      </c>
      <c r="CV44" s="34">
        <f t="shared" si="22"/>
        <v>0</v>
      </c>
      <c r="CW44" s="34">
        <f t="shared" si="23"/>
        <v>0</v>
      </c>
      <c r="CX44" s="34">
        <f t="shared" si="24"/>
        <v>0</v>
      </c>
      <c r="CY44" s="34">
        <f t="shared" si="25"/>
        <v>0</v>
      </c>
      <c r="CZ44" s="34">
        <f t="shared" si="26"/>
        <v>0</v>
      </c>
      <c r="DA44" s="34">
        <f t="shared" si="27"/>
        <v>0</v>
      </c>
      <c r="DB44" s="34">
        <f t="shared" si="28"/>
        <v>0</v>
      </c>
      <c r="DC44" s="34">
        <f t="shared" si="29"/>
        <v>0</v>
      </c>
      <c r="DD44" s="34">
        <f t="shared" si="30"/>
        <v>0</v>
      </c>
      <c r="DE44" s="34">
        <f t="shared" si="31"/>
        <v>0</v>
      </c>
      <c r="DF44" s="173">
        <f>SUM(CT44:DE44)</f>
        <v>7.0000000000000007E-2</v>
      </c>
      <c r="DG44" s="33">
        <v>600</v>
      </c>
      <c r="DH44" s="31">
        <f t="shared" si="10"/>
        <v>50</v>
      </c>
      <c r="DI44" s="20">
        <f t="shared" si="33"/>
        <v>780</v>
      </c>
      <c r="DJ44" s="20">
        <f t="shared" si="34"/>
        <v>1020</v>
      </c>
      <c r="DK44" s="91"/>
      <c r="DL44" s="146"/>
      <c r="DM44" s="57"/>
      <c r="DN44" s="36"/>
      <c r="DO44" s="36"/>
      <c r="DP44" s="36"/>
      <c r="DQ44" s="37"/>
      <c r="DR44" s="37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8"/>
    </row>
    <row r="45" spans="1:138" ht="120" customHeight="1" thickBot="1" x14ac:dyDescent="0.3">
      <c r="A45" s="18">
        <v>37</v>
      </c>
      <c r="B45" s="99" t="s">
        <v>60</v>
      </c>
      <c r="C45" s="99" t="s">
        <v>246</v>
      </c>
      <c r="D45" s="20">
        <f t="shared" si="37"/>
        <v>1549</v>
      </c>
      <c r="E45" s="21">
        <v>533</v>
      </c>
      <c r="F45" s="78">
        <v>724</v>
      </c>
      <c r="G45" s="78">
        <v>292</v>
      </c>
      <c r="H45" s="83">
        <v>25</v>
      </c>
      <c r="I45" s="19">
        <v>0</v>
      </c>
      <c r="J45" s="20">
        <f t="shared" si="11"/>
        <v>1574</v>
      </c>
      <c r="K45" s="24">
        <v>67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5">
        <f t="shared" si="46"/>
        <v>67</v>
      </c>
      <c r="X45" s="24">
        <v>16</v>
      </c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6">
        <f t="shared" si="39"/>
        <v>16</v>
      </c>
      <c r="AK45" s="150">
        <f t="shared" si="40"/>
        <v>83</v>
      </c>
      <c r="AL45" s="164">
        <f t="shared" si="41"/>
        <v>600</v>
      </c>
      <c r="AM45" s="165">
        <f t="shared" si="15"/>
        <v>0</v>
      </c>
      <c r="AN45" s="166">
        <f t="shared" si="42"/>
        <v>740</v>
      </c>
      <c r="AO45" s="156">
        <v>46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6">
        <f t="shared" si="43"/>
        <v>46</v>
      </c>
      <c r="BB45" s="24">
        <v>1</v>
      </c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6">
        <f t="shared" si="44"/>
        <v>1</v>
      </c>
      <c r="BO45" s="22">
        <v>0</v>
      </c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30"/>
      <c r="CA45" s="20">
        <f t="shared" si="36"/>
        <v>0</v>
      </c>
      <c r="CB45" s="22">
        <v>0</v>
      </c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0">
        <f t="shared" si="38"/>
        <v>0</v>
      </c>
      <c r="CO45" s="117">
        <f t="shared" si="17"/>
        <v>554</v>
      </c>
      <c r="CP45" s="117">
        <f t="shared" si="18"/>
        <v>0</v>
      </c>
      <c r="CQ45" s="117">
        <f t="shared" si="19"/>
        <v>739</v>
      </c>
      <c r="CR45" s="117">
        <f t="shared" si="20"/>
        <v>1293</v>
      </c>
      <c r="CS45" s="33">
        <f t="shared" si="45"/>
        <v>46</v>
      </c>
      <c r="CT45" s="34">
        <f t="shared" si="35"/>
        <v>4.1818181818181817E-2</v>
      </c>
      <c r="CU45" s="35">
        <f t="shared" si="21"/>
        <v>0</v>
      </c>
      <c r="CV45" s="34">
        <f t="shared" si="22"/>
        <v>0</v>
      </c>
      <c r="CW45" s="34">
        <f t="shared" si="23"/>
        <v>0</v>
      </c>
      <c r="CX45" s="34">
        <f t="shared" si="24"/>
        <v>0</v>
      </c>
      <c r="CY45" s="34">
        <f t="shared" si="25"/>
        <v>0</v>
      </c>
      <c r="CZ45" s="34">
        <f t="shared" si="26"/>
        <v>0</v>
      </c>
      <c r="DA45" s="34">
        <f t="shared" si="27"/>
        <v>0</v>
      </c>
      <c r="DB45" s="34">
        <f t="shared" si="28"/>
        <v>0</v>
      </c>
      <c r="DC45" s="34">
        <f t="shared" si="29"/>
        <v>0</v>
      </c>
      <c r="DD45" s="34">
        <f t="shared" si="30"/>
        <v>0</v>
      </c>
      <c r="DE45" s="34">
        <f t="shared" si="31"/>
        <v>0</v>
      </c>
      <c r="DF45" s="173">
        <f t="shared" si="32"/>
        <v>4.1818181818181817E-2</v>
      </c>
      <c r="DG45" s="33">
        <v>1100</v>
      </c>
      <c r="DH45" s="31">
        <f t="shared" si="10"/>
        <v>91.666666666666671</v>
      </c>
      <c r="DI45" s="20">
        <f t="shared" si="33"/>
        <v>1430</v>
      </c>
      <c r="DJ45" s="20">
        <f t="shared" si="34"/>
        <v>1870</v>
      </c>
      <c r="DK45" s="91"/>
      <c r="DL45" s="146"/>
      <c r="DM45" s="57"/>
      <c r="DN45" s="36"/>
      <c r="DO45" s="36"/>
      <c r="DP45" s="36"/>
      <c r="DQ45" s="37"/>
      <c r="DR45" s="37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8"/>
    </row>
    <row r="46" spans="1:138" ht="120" customHeight="1" thickBot="1" x14ac:dyDescent="0.3">
      <c r="A46" s="18">
        <v>38</v>
      </c>
      <c r="B46" s="99" t="s">
        <v>125</v>
      </c>
      <c r="C46" s="99" t="s">
        <v>247</v>
      </c>
      <c r="D46" s="20">
        <f t="shared" si="37"/>
        <v>405</v>
      </c>
      <c r="E46" s="21">
        <v>223</v>
      </c>
      <c r="F46" s="78">
        <v>118</v>
      </c>
      <c r="G46" s="78">
        <v>64</v>
      </c>
      <c r="H46" s="83">
        <v>49</v>
      </c>
      <c r="I46" s="19">
        <v>0</v>
      </c>
      <c r="J46" s="20">
        <f t="shared" si="11"/>
        <v>454</v>
      </c>
      <c r="K46" s="24">
        <v>19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5">
        <f t="shared" si="46"/>
        <v>19</v>
      </c>
      <c r="X46" s="24">
        <v>1</v>
      </c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6">
        <f t="shared" si="39"/>
        <v>1</v>
      </c>
      <c r="AK46" s="150">
        <f t="shared" si="40"/>
        <v>20</v>
      </c>
      <c r="AL46" s="164">
        <f t="shared" si="41"/>
        <v>242</v>
      </c>
      <c r="AM46" s="165">
        <f t="shared" si="15"/>
        <v>0</v>
      </c>
      <c r="AN46" s="166">
        <f t="shared" si="42"/>
        <v>119</v>
      </c>
      <c r="AO46" s="156">
        <v>22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6">
        <f t="shared" si="43"/>
        <v>22</v>
      </c>
      <c r="BB46" s="24">
        <v>2</v>
      </c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6">
        <f t="shared" si="44"/>
        <v>2</v>
      </c>
      <c r="BO46" s="22">
        <v>1</v>
      </c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30"/>
      <c r="CA46" s="20">
        <f t="shared" si="36"/>
        <v>1</v>
      </c>
      <c r="CB46" s="22">
        <v>1</v>
      </c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0">
        <f t="shared" si="38"/>
        <v>1</v>
      </c>
      <c r="CO46" s="117">
        <f t="shared" si="17"/>
        <v>219</v>
      </c>
      <c r="CP46" s="117">
        <f t="shared" si="18"/>
        <v>0</v>
      </c>
      <c r="CQ46" s="117">
        <f t="shared" si="19"/>
        <v>116</v>
      </c>
      <c r="CR46" s="117">
        <f t="shared" si="20"/>
        <v>335</v>
      </c>
      <c r="CS46" s="33">
        <f t="shared" si="45"/>
        <v>22</v>
      </c>
      <c r="CT46" s="34">
        <f t="shared" si="35"/>
        <v>0.02</v>
      </c>
      <c r="CU46" s="35">
        <f t="shared" si="21"/>
        <v>0</v>
      </c>
      <c r="CV46" s="34">
        <f t="shared" si="22"/>
        <v>0</v>
      </c>
      <c r="CW46" s="34">
        <f t="shared" si="23"/>
        <v>0</v>
      </c>
      <c r="CX46" s="34">
        <f t="shared" si="24"/>
        <v>0</v>
      </c>
      <c r="CY46" s="34">
        <f t="shared" si="25"/>
        <v>0</v>
      </c>
      <c r="CZ46" s="34">
        <f t="shared" si="26"/>
        <v>0</v>
      </c>
      <c r="DA46" s="34">
        <f t="shared" si="27"/>
        <v>0</v>
      </c>
      <c r="DB46" s="34">
        <f t="shared" si="28"/>
        <v>0</v>
      </c>
      <c r="DC46" s="34">
        <f t="shared" si="29"/>
        <v>0</v>
      </c>
      <c r="DD46" s="34">
        <f t="shared" si="30"/>
        <v>0</v>
      </c>
      <c r="DE46" s="34">
        <f t="shared" si="31"/>
        <v>0</v>
      </c>
      <c r="DF46" s="173">
        <f t="shared" si="32"/>
        <v>0.02</v>
      </c>
      <c r="DG46" s="33">
        <v>1100</v>
      </c>
      <c r="DH46" s="31">
        <f t="shared" si="10"/>
        <v>91.666666666666671</v>
      </c>
      <c r="DI46" s="20">
        <f t="shared" si="33"/>
        <v>1430</v>
      </c>
      <c r="DJ46" s="20">
        <f t="shared" si="34"/>
        <v>1870</v>
      </c>
      <c r="DK46" s="91"/>
      <c r="DL46" s="146"/>
      <c r="DM46" s="57"/>
      <c r="DN46" s="36"/>
      <c r="DO46" s="36"/>
      <c r="DP46" s="36"/>
      <c r="DQ46" s="37"/>
      <c r="DR46" s="37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8"/>
    </row>
    <row r="47" spans="1:138" ht="120" customHeight="1" thickBot="1" x14ac:dyDescent="0.3">
      <c r="A47" s="18">
        <v>39</v>
      </c>
      <c r="B47" s="99" t="s">
        <v>61</v>
      </c>
      <c r="C47" s="99" t="s">
        <v>248</v>
      </c>
      <c r="D47" s="20">
        <f t="shared" si="37"/>
        <v>1978</v>
      </c>
      <c r="E47" s="21">
        <v>277</v>
      </c>
      <c r="F47" s="78">
        <v>1401</v>
      </c>
      <c r="G47" s="78">
        <v>300</v>
      </c>
      <c r="H47" s="83">
        <v>75</v>
      </c>
      <c r="I47" s="19">
        <v>0</v>
      </c>
      <c r="J47" s="20">
        <f t="shared" si="11"/>
        <v>2053</v>
      </c>
      <c r="K47" s="24">
        <v>98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5">
        <f t="shared" si="46"/>
        <v>98</v>
      </c>
      <c r="X47" s="24">
        <v>66</v>
      </c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6">
        <f t="shared" si="39"/>
        <v>66</v>
      </c>
      <c r="AK47" s="150">
        <f t="shared" si="40"/>
        <v>164</v>
      </c>
      <c r="AL47" s="164">
        <f t="shared" si="41"/>
        <v>375</v>
      </c>
      <c r="AM47" s="165">
        <f t="shared" si="15"/>
        <v>0</v>
      </c>
      <c r="AN47" s="166">
        <f t="shared" si="42"/>
        <v>1467</v>
      </c>
      <c r="AO47" s="156">
        <v>97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6">
        <f t="shared" si="43"/>
        <v>97</v>
      </c>
      <c r="BB47" s="24">
        <v>1</v>
      </c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6">
        <f t="shared" si="44"/>
        <v>1</v>
      </c>
      <c r="BO47" s="22">
        <v>0</v>
      </c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30"/>
      <c r="CA47" s="20">
        <f t="shared" si="36"/>
        <v>0</v>
      </c>
      <c r="CB47" s="22">
        <v>0</v>
      </c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0">
        <f t="shared" si="38"/>
        <v>0</v>
      </c>
      <c r="CO47" s="117">
        <f t="shared" si="17"/>
        <v>278</v>
      </c>
      <c r="CP47" s="117">
        <f t="shared" si="18"/>
        <v>0</v>
      </c>
      <c r="CQ47" s="117">
        <f t="shared" si="19"/>
        <v>1466</v>
      </c>
      <c r="CR47" s="117">
        <f t="shared" si="20"/>
        <v>1744</v>
      </c>
      <c r="CS47" s="33">
        <f t="shared" si="45"/>
        <v>97</v>
      </c>
      <c r="CT47" s="34">
        <f t="shared" si="35"/>
        <v>8.8181818181818181E-2</v>
      </c>
      <c r="CU47" s="35">
        <f t="shared" si="21"/>
        <v>0</v>
      </c>
      <c r="CV47" s="34">
        <f t="shared" si="22"/>
        <v>0</v>
      </c>
      <c r="CW47" s="34">
        <f t="shared" si="23"/>
        <v>0</v>
      </c>
      <c r="CX47" s="34">
        <f t="shared" si="24"/>
        <v>0</v>
      </c>
      <c r="CY47" s="34">
        <f t="shared" si="25"/>
        <v>0</v>
      </c>
      <c r="CZ47" s="34">
        <f t="shared" si="26"/>
        <v>0</v>
      </c>
      <c r="DA47" s="34">
        <f t="shared" si="27"/>
        <v>0</v>
      </c>
      <c r="DB47" s="34">
        <f t="shared" si="28"/>
        <v>0</v>
      </c>
      <c r="DC47" s="34">
        <f t="shared" si="29"/>
        <v>0</v>
      </c>
      <c r="DD47" s="34">
        <f t="shared" si="30"/>
        <v>0</v>
      </c>
      <c r="DE47" s="34">
        <f t="shared" si="31"/>
        <v>0</v>
      </c>
      <c r="DF47" s="173">
        <f t="shared" si="32"/>
        <v>8.8181818181818181E-2</v>
      </c>
      <c r="DG47" s="33">
        <v>1100</v>
      </c>
      <c r="DH47" s="31">
        <f t="shared" si="10"/>
        <v>91.666666666666671</v>
      </c>
      <c r="DI47" s="20">
        <f t="shared" si="33"/>
        <v>1430</v>
      </c>
      <c r="DJ47" s="20">
        <f t="shared" si="34"/>
        <v>1870</v>
      </c>
      <c r="DK47" s="91"/>
      <c r="DL47" s="146"/>
      <c r="DM47" s="57"/>
      <c r="DN47" s="36"/>
      <c r="DO47" s="36"/>
      <c r="DP47" s="36"/>
      <c r="DQ47" s="37"/>
      <c r="DR47" s="37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8"/>
    </row>
    <row r="48" spans="1:138" s="3" customFormat="1" ht="120" customHeight="1" thickBot="1" x14ac:dyDescent="0.3">
      <c r="A48" s="18">
        <v>40</v>
      </c>
      <c r="B48" s="99" t="s">
        <v>74</v>
      </c>
      <c r="C48" s="99" t="s">
        <v>249</v>
      </c>
      <c r="D48" s="20">
        <f>E48+F48+G48+I48</f>
        <v>7757</v>
      </c>
      <c r="E48" s="40">
        <v>338</v>
      </c>
      <c r="F48" s="81">
        <v>7138</v>
      </c>
      <c r="G48" s="81">
        <v>281</v>
      </c>
      <c r="H48" s="84">
        <v>218</v>
      </c>
      <c r="I48" s="19">
        <v>0</v>
      </c>
      <c r="J48" s="20">
        <f t="shared" si="11"/>
        <v>7975</v>
      </c>
      <c r="K48" s="52">
        <v>14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25">
        <f t="shared" si="46"/>
        <v>14</v>
      </c>
      <c r="X48" s="42">
        <v>142</v>
      </c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26">
        <f t="shared" si="39"/>
        <v>142</v>
      </c>
      <c r="AK48" s="151">
        <f t="shared" si="40"/>
        <v>156</v>
      </c>
      <c r="AL48" s="164">
        <f t="shared" si="41"/>
        <v>352</v>
      </c>
      <c r="AM48" s="165">
        <f t="shared" si="15"/>
        <v>0</v>
      </c>
      <c r="AN48" s="166">
        <f t="shared" si="42"/>
        <v>7280</v>
      </c>
      <c r="AO48" s="156">
        <v>81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6">
        <f t="shared" si="43"/>
        <v>81</v>
      </c>
      <c r="BB48" s="42">
        <v>24</v>
      </c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26">
        <f t="shared" si="44"/>
        <v>24</v>
      </c>
      <c r="BO48" s="30">
        <v>3</v>
      </c>
      <c r="BP48" s="30"/>
      <c r="BQ48" s="30"/>
      <c r="BR48" s="30"/>
      <c r="BS48" s="30"/>
      <c r="BT48" s="30"/>
      <c r="BU48" s="30"/>
      <c r="BV48" s="22"/>
      <c r="BW48" s="22"/>
      <c r="BX48" s="22"/>
      <c r="BY48" s="22"/>
      <c r="BZ48" s="30"/>
      <c r="CA48" s="20">
        <f t="shared" ref="CA48:CA79" si="47">SUM(BO48:BZ48)</f>
        <v>3</v>
      </c>
      <c r="CB48" s="22">
        <v>0</v>
      </c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0">
        <f t="shared" si="38"/>
        <v>0</v>
      </c>
      <c r="CO48" s="117">
        <f t="shared" si="17"/>
        <v>268</v>
      </c>
      <c r="CP48" s="117">
        <f t="shared" si="18"/>
        <v>0</v>
      </c>
      <c r="CQ48" s="117">
        <f t="shared" si="19"/>
        <v>7256</v>
      </c>
      <c r="CR48" s="117">
        <f t="shared" si="20"/>
        <v>7524</v>
      </c>
      <c r="CS48" s="33">
        <f t="shared" si="45"/>
        <v>81</v>
      </c>
      <c r="CT48" s="34">
        <f t="shared" si="35"/>
        <v>8.1000000000000003E-2</v>
      </c>
      <c r="CU48" s="35">
        <f t="shared" si="21"/>
        <v>0</v>
      </c>
      <c r="CV48" s="34">
        <f t="shared" si="22"/>
        <v>0</v>
      </c>
      <c r="CW48" s="34">
        <f t="shared" si="23"/>
        <v>0</v>
      </c>
      <c r="CX48" s="34">
        <f t="shared" si="24"/>
        <v>0</v>
      </c>
      <c r="CY48" s="34">
        <f t="shared" si="25"/>
        <v>0</v>
      </c>
      <c r="CZ48" s="34">
        <f t="shared" si="26"/>
        <v>0</v>
      </c>
      <c r="DA48" s="34">
        <f t="shared" si="27"/>
        <v>0</v>
      </c>
      <c r="DB48" s="34">
        <f t="shared" si="28"/>
        <v>0</v>
      </c>
      <c r="DC48" s="34">
        <f t="shared" si="29"/>
        <v>0</v>
      </c>
      <c r="DD48" s="34">
        <f t="shared" si="30"/>
        <v>0</v>
      </c>
      <c r="DE48" s="34">
        <f t="shared" si="31"/>
        <v>0</v>
      </c>
      <c r="DF48" s="173">
        <f t="shared" si="32"/>
        <v>8.1000000000000003E-2</v>
      </c>
      <c r="DG48" s="33">
        <v>1000</v>
      </c>
      <c r="DH48" s="31">
        <f t="shared" si="10"/>
        <v>83.333333333333329</v>
      </c>
      <c r="DI48" s="20">
        <f t="shared" si="33"/>
        <v>1300</v>
      </c>
      <c r="DJ48" s="20">
        <f t="shared" si="34"/>
        <v>1700</v>
      </c>
      <c r="DK48" s="92"/>
      <c r="DL48" s="147"/>
      <c r="DM48" s="58"/>
      <c r="DN48" s="44"/>
      <c r="DO48" s="44"/>
      <c r="DP48" s="44"/>
      <c r="DQ48" s="45"/>
      <c r="DR48" s="45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6"/>
    </row>
    <row r="49" spans="1:138" ht="120" customHeight="1" thickBot="1" x14ac:dyDescent="0.3">
      <c r="A49" s="18">
        <v>41</v>
      </c>
      <c r="B49" s="99" t="s">
        <v>89</v>
      </c>
      <c r="C49" s="99" t="s">
        <v>146</v>
      </c>
      <c r="D49" s="20">
        <f t="shared" si="37"/>
        <v>972</v>
      </c>
      <c r="E49" s="21">
        <v>150</v>
      </c>
      <c r="F49" s="78">
        <v>790</v>
      </c>
      <c r="G49" s="78">
        <v>32</v>
      </c>
      <c r="H49" s="83">
        <v>39</v>
      </c>
      <c r="I49" s="19">
        <v>0</v>
      </c>
      <c r="J49" s="20">
        <f t="shared" si="11"/>
        <v>1011</v>
      </c>
      <c r="K49" s="100">
        <v>54</v>
      </c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25">
        <f t="shared" si="46"/>
        <v>54</v>
      </c>
      <c r="X49" s="101">
        <v>132</v>
      </c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26">
        <f t="shared" si="39"/>
        <v>132</v>
      </c>
      <c r="AK49" s="150">
        <f t="shared" si="40"/>
        <v>186</v>
      </c>
      <c r="AL49" s="164">
        <f t="shared" si="41"/>
        <v>204</v>
      </c>
      <c r="AM49" s="165">
        <f t="shared" si="15"/>
        <v>0</v>
      </c>
      <c r="AN49" s="166">
        <f t="shared" si="42"/>
        <v>922</v>
      </c>
      <c r="AO49" s="156">
        <v>49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6">
        <f t="shared" si="43"/>
        <v>49</v>
      </c>
      <c r="BB49" s="101">
        <v>2</v>
      </c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26">
        <f t="shared" si="44"/>
        <v>2</v>
      </c>
      <c r="BO49" s="78">
        <v>0</v>
      </c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81"/>
      <c r="CA49" s="20">
        <f t="shared" si="47"/>
        <v>0</v>
      </c>
      <c r="CB49" s="78">
        <v>0</v>
      </c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20">
        <f t="shared" si="38"/>
        <v>0</v>
      </c>
      <c r="CO49" s="117">
        <f t="shared" si="17"/>
        <v>155</v>
      </c>
      <c r="CP49" s="117">
        <f t="shared" si="18"/>
        <v>0</v>
      </c>
      <c r="CQ49" s="117">
        <f t="shared" si="19"/>
        <v>920</v>
      </c>
      <c r="CR49" s="117">
        <f t="shared" si="20"/>
        <v>1075</v>
      </c>
      <c r="CS49" s="33">
        <f t="shared" si="45"/>
        <v>49</v>
      </c>
      <c r="CT49" s="102">
        <f t="shared" si="35"/>
        <v>8.9090909090909096E-2</v>
      </c>
      <c r="CU49" s="103">
        <f t="shared" si="21"/>
        <v>0</v>
      </c>
      <c r="CV49" s="102">
        <f t="shared" si="22"/>
        <v>0</v>
      </c>
      <c r="CW49" s="102">
        <f t="shared" si="23"/>
        <v>0</v>
      </c>
      <c r="CX49" s="102">
        <f t="shared" si="24"/>
        <v>0</v>
      </c>
      <c r="CY49" s="102">
        <f t="shared" si="25"/>
        <v>0</v>
      </c>
      <c r="CZ49" s="102">
        <f t="shared" si="26"/>
        <v>0</v>
      </c>
      <c r="DA49" s="102">
        <f t="shared" si="27"/>
        <v>0</v>
      </c>
      <c r="DB49" s="102">
        <f t="shared" si="28"/>
        <v>0</v>
      </c>
      <c r="DC49" s="102">
        <f t="shared" si="29"/>
        <v>0</v>
      </c>
      <c r="DD49" s="102">
        <f t="shared" si="30"/>
        <v>0</v>
      </c>
      <c r="DE49" s="102">
        <f t="shared" si="31"/>
        <v>0</v>
      </c>
      <c r="DF49" s="174">
        <f t="shared" si="32"/>
        <v>8.9090909090909096E-2</v>
      </c>
      <c r="DG49" s="33">
        <v>550</v>
      </c>
      <c r="DH49" s="32">
        <f t="shared" si="10"/>
        <v>45.833333333333336</v>
      </c>
      <c r="DI49" s="20">
        <f t="shared" si="33"/>
        <v>715</v>
      </c>
      <c r="DJ49" s="20">
        <f t="shared" si="34"/>
        <v>935</v>
      </c>
      <c r="DK49" s="91"/>
      <c r="DL49" s="146"/>
      <c r="DM49" s="57"/>
      <c r="DN49" s="36"/>
      <c r="DO49" s="36"/>
      <c r="DP49" s="36"/>
      <c r="DQ49" s="37"/>
      <c r="DR49" s="37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8"/>
    </row>
    <row r="50" spans="1:138" ht="120" customHeight="1" thickBot="1" x14ac:dyDescent="0.3">
      <c r="A50" s="18">
        <v>42</v>
      </c>
      <c r="B50" s="99" t="s">
        <v>90</v>
      </c>
      <c r="C50" s="99" t="s">
        <v>147</v>
      </c>
      <c r="D50" s="20">
        <f t="shared" si="37"/>
        <v>983</v>
      </c>
      <c r="E50" s="21">
        <v>186</v>
      </c>
      <c r="F50" s="78">
        <v>786</v>
      </c>
      <c r="G50" s="78">
        <v>11</v>
      </c>
      <c r="H50" s="83">
        <v>47</v>
      </c>
      <c r="I50" s="19">
        <v>0</v>
      </c>
      <c r="J50" s="20">
        <f t="shared" si="11"/>
        <v>1030</v>
      </c>
      <c r="K50" s="100">
        <v>45</v>
      </c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25">
        <f t="shared" si="46"/>
        <v>45</v>
      </c>
      <c r="X50" s="101">
        <v>119</v>
      </c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26">
        <f t="shared" si="39"/>
        <v>119</v>
      </c>
      <c r="AK50" s="150">
        <f t="shared" si="40"/>
        <v>164</v>
      </c>
      <c r="AL50" s="164">
        <f t="shared" si="41"/>
        <v>231</v>
      </c>
      <c r="AM50" s="165">
        <f t="shared" si="15"/>
        <v>0</v>
      </c>
      <c r="AN50" s="166">
        <f t="shared" si="42"/>
        <v>905</v>
      </c>
      <c r="AO50" s="156">
        <v>44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6">
        <f t="shared" si="43"/>
        <v>44</v>
      </c>
      <c r="BB50" s="101">
        <v>1</v>
      </c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26">
        <f t="shared" si="44"/>
        <v>1</v>
      </c>
      <c r="BO50" s="78">
        <v>0</v>
      </c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81"/>
      <c r="CA50" s="20">
        <f t="shared" si="47"/>
        <v>0</v>
      </c>
      <c r="CB50" s="78">
        <v>1</v>
      </c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20">
        <f t="shared" si="38"/>
        <v>1</v>
      </c>
      <c r="CO50" s="117">
        <f t="shared" si="17"/>
        <v>187</v>
      </c>
      <c r="CP50" s="117">
        <f t="shared" si="18"/>
        <v>0</v>
      </c>
      <c r="CQ50" s="117">
        <f t="shared" si="19"/>
        <v>903</v>
      </c>
      <c r="CR50" s="117">
        <f t="shared" si="20"/>
        <v>1090</v>
      </c>
      <c r="CS50" s="33">
        <f t="shared" si="45"/>
        <v>44</v>
      </c>
      <c r="CT50" s="102">
        <f t="shared" si="35"/>
        <v>0.08</v>
      </c>
      <c r="CU50" s="103">
        <f t="shared" si="21"/>
        <v>0</v>
      </c>
      <c r="CV50" s="102">
        <f t="shared" si="22"/>
        <v>0</v>
      </c>
      <c r="CW50" s="102">
        <f t="shared" si="23"/>
        <v>0</v>
      </c>
      <c r="CX50" s="102">
        <f t="shared" si="24"/>
        <v>0</v>
      </c>
      <c r="CY50" s="102">
        <f t="shared" si="25"/>
        <v>0</v>
      </c>
      <c r="CZ50" s="102">
        <f t="shared" si="26"/>
        <v>0</v>
      </c>
      <c r="DA50" s="102">
        <f t="shared" si="27"/>
        <v>0</v>
      </c>
      <c r="DB50" s="102">
        <f t="shared" si="28"/>
        <v>0</v>
      </c>
      <c r="DC50" s="102">
        <f t="shared" si="29"/>
        <v>0</v>
      </c>
      <c r="DD50" s="102">
        <f t="shared" si="30"/>
        <v>0</v>
      </c>
      <c r="DE50" s="102">
        <f t="shared" si="31"/>
        <v>0</v>
      </c>
      <c r="DF50" s="174">
        <f t="shared" si="32"/>
        <v>0.08</v>
      </c>
      <c r="DG50" s="33">
        <v>550</v>
      </c>
      <c r="DH50" s="32">
        <f t="shared" si="10"/>
        <v>45.833333333333336</v>
      </c>
      <c r="DI50" s="20">
        <f t="shared" si="33"/>
        <v>715</v>
      </c>
      <c r="DJ50" s="20">
        <f t="shared" si="34"/>
        <v>935</v>
      </c>
      <c r="DK50" s="91"/>
      <c r="DL50" s="146"/>
      <c r="DM50" s="57"/>
      <c r="DN50" s="36"/>
      <c r="DO50" s="36"/>
      <c r="DP50" s="36"/>
      <c r="DQ50" s="37"/>
      <c r="DR50" s="37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8"/>
    </row>
    <row r="51" spans="1:138" ht="120" customHeight="1" thickBot="1" x14ac:dyDescent="0.3">
      <c r="A51" s="18">
        <v>43</v>
      </c>
      <c r="B51" s="99" t="s">
        <v>148</v>
      </c>
      <c r="C51" s="99" t="s">
        <v>149</v>
      </c>
      <c r="D51" s="20">
        <f t="shared" si="37"/>
        <v>637</v>
      </c>
      <c r="E51" s="21">
        <v>523</v>
      </c>
      <c r="F51" s="78">
        <v>38</v>
      </c>
      <c r="G51" s="78">
        <v>76</v>
      </c>
      <c r="H51" s="83">
        <v>39</v>
      </c>
      <c r="I51" s="19">
        <v>0</v>
      </c>
      <c r="J51" s="20">
        <f t="shared" si="11"/>
        <v>676</v>
      </c>
      <c r="K51" s="100">
        <v>238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25">
        <f t="shared" si="46"/>
        <v>238</v>
      </c>
      <c r="X51" s="101">
        <v>28</v>
      </c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26">
        <f t="shared" si="39"/>
        <v>28</v>
      </c>
      <c r="AK51" s="150">
        <f t="shared" si="40"/>
        <v>266</v>
      </c>
      <c r="AL51" s="164">
        <f t="shared" si="41"/>
        <v>761</v>
      </c>
      <c r="AM51" s="165">
        <f t="shared" si="15"/>
        <v>0</v>
      </c>
      <c r="AN51" s="166">
        <f t="shared" si="42"/>
        <v>66</v>
      </c>
      <c r="AO51" s="156">
        <v>68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6">
        <f t="shared" si="43"/>
        <v>68</v>
      </c>
      <c r="BB51" s="101">
        <v>0</v>
      </c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26">
        <f t="shared" si="44"/>
        <v>0</v>
      </c>
      <c r="BO51" s="78">
        <v>0</v>
      </c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81"/>
      <c r="CA51" s="20">
        <f t="shared" si="47"/>
        <v>0</v>
      </c>
      <c r="CB51" s="78">
        <v>4</v>
      </c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20">
        <f t="shared" si="38"/>
        <v>4</v>
      </c>
      <c r="CO51" s="117">
        <f t="shared" si="17"/>
        <v>693</v>
      </c>
      <c r="CP51" s="117">
        <f t="shared" si="18"/>
        <v>0</v>
      </c>
      <c r="CQ51" s="117">
        <f t="shared" si="19"/>
        <v>62</v>
      </c>
      <c r="CR51" s="117">
        <f t="shared" si="20"/>
        <v>755</v>
      </c>
      <c r="CS51" s="33">
        <f t="shared" si="45"/>
        <v>68</v>
      </c>
      <c r="CT51" s="104">
        <f t="shared" si="35"/>
        <v>6.8000000000000005E-2</v>
      </c>
      <c r="CU51" s="105"/>
      <c r="CV51" s="104"/>
      <c r="CW51" s="104"/>
      <c r="CX51" s="104"/>
      <c r="CY51" s="102">
        <f t="shared" si="25"/>
        <v>0</v>
      </c>
      <c r="CZ51" s="102">
        <f t="shared" si="26"/>
        <v>0</v>
      </c>
      <c r="DA51" s="102">
        <f t="shared" si="27"/>
        <v>0</v>
      </c>
      <c r="DB51" s="102">
        <f t="shared" si="28"/>
        <v>0</v>
      </c>
      <c r="DC51" s="102">
        <f t="shared" si="29"/>
        <v>0</v>
      </c>
      <c r="DD51" s="102">
        <f t="shared" si="30"/>
        <v>0</v>
      </c>
      <c r="DE51" s="102">
        <f t="shared" si="31"/>
        <v>0</v>
      </c>
      <c r="DF51" s="174">
        <f t="shared" si="32"/>
        <v>6.8000000000000005E-2</v>
      </c>
      <c r="DG51" s="33">
        <v>1000</v>
      </c>
      <c r="DH51" s="32">
        <v>75</v>
      </c>
      <c r="DI51" s="20">
        <f t="shared" si="33"/>
        <v>1300</v>
      </c>
      <c r="DJ51" s="20">
        <f t="shared" si="34"/>
        <v>1700</v>
      </c>
      <c r="DK51" s="91"/>
      <c r="DL51" s="148"/>
      <c r="DM51" s="57"/>
      <c r="DN51" s="36"/>
      <c r="DO51" s="36"/>
      <c r="DP51" s="36"/>
      <c r="DQ51" s="37"/>
      <c r="DR51" s="37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8"/>
    </row>
    <row r="52" spans="1:138" ht="120" customHeight="1" thickBot="1" x14ac:dyDescent="0.3">
      <c r="A52" s="18">
        <v>44</v>
      </c>
      <c r="B52" s="99" t="s">
        <v>75</v>
      </c>
      <c r="C52" s="99" t="s">
        <v>150</v>
      </c>
      <c r="D52" s="20">
        <f t="shared" si="37"/>
        <v>395</v>
      </c>
      <c r="E52" s="21">
        <v>330</v>
      </c>
      <c r="F52" s="78">
        <v>20</v>
      </c>
      <c r="G52" s="78">
        <v>45</v>
      </c>
      <c r="H52" s="83">
        <v>54</v>
      </c>
      <c r="I52" s="19">
        <v>0</v>
      </c>
      <c r="J52" s="20">
        <f t="shared" si="11"/>
        <v>449</v>
      </c>
      <c r="K52" s="100">
        <v>3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25">
        <f t="shared" si="46"/>
        <v>3</v>
      </c>
      <c r="X52" s="101">
        <v>31</v>
      </c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26">
        <f t="shared" si="39"/>
        <v>31</v>
      </c>
      <c r="AK52" s="150">
        <f t="shared" si="40"/>
        <v>34</v>
      </c>
      <c r="AL52" s="164">
        <f t="shared" si="41"/>
        <v>333</v>
      </c>
      <c r="AM52" s="165">
        <f t="shared" si="15"/>
        <v>0</v>
      </c>
      <c r="AN52" s="166">
        <f t="shared" si="42"/>
        <v>51</v>
      </c>
      <c r="AO52" s="156">
        <v>84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6">
        <f t="shared" si="43"/>
        <v>84</v>
      </c>
      <c r="BB52" s="101">
        <v>0</v>
      </c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26">
        <f t="shared" si="44"/>
        <v>0</v>
      </c>
      <c r="BO52" s="78">
        <v>5</v>
      </c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81"/>
      <c r="CA52" s="20">
        <f t="shared" si="47"/>
        <v>5</v>
      </c>
      <c r="CB52" s="78">
        <v>12</v>
      </c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20">
        <f t="shared" si="38"/>
        <v>12</v>
      </c>
      <c r="CO52" s="117">
        <f t="shared" si="17"/>
        <v>244</v>
      </c>
      <c r="CP52" s="117">
        <f t="shared" si="18"/>
        <v>0</v>
      </c>
      <c r="CQ52" s="117">
        <f t="shared" si="19"/>
        <v>39</v>
      </c>
      <c r="CR52" s="117">
        <f t="shared" si="20"/>
        <v>283</v>
      </c>
      <c r="CS52" s="33">
        <f t="shared" si="45"/>
        <v>84</v>
      </c>
      <c r="CT52" s="102">
        <f t="shared" si="35"/>
        <v>8.4000000000000005E-2</v>
      </c>
      <c r="CU52" s="103">
        <f t="shared" si="21"/>
        <v>0</v>
      </c>
      <c r="CV52" s="102">
        <f t="shared" si="22"/>
        <v>0</v>
      </c>
      <c r="CW52" s="102">
        <f t="shared" si="23"/>
        <v>0</v>
      </c>
      <c r="CX52" s="102">
        <f t="shared" si="24"/>
        <v>0</v>
      </c>
      <c r="CY52" s="102">
        <f t="shared" si="25"/>
        <v>0</v>
      </c>
      <c r="CZ52" s="102">
        <f t="shared" si="26"/>
        <v>0</v>
      </c>
      <c r="DA52" s="102">
        <f t="shared" si="27"/>
        <v>0</v>
      </c>
      <c r="DB52" s="102">
        <f t="shared" si="28"/>
        <v>0</v>
      </c>
      <c r="DC52" s="102">
        <f t="shared" si="29"/>
        <v>0</v>
      </c>
      <c r="DD52" s="102">
        <f t="shared" si="30"/>
        <v>0</v>
      </c>
      <c r="DE52" s="102">
        <f t="shared" si="31"/>
        <v>0</v>
      </c>
      <c r="DF52" s="174">
        <f t="shared" si="32"/>
        <v>8.4000000000000005E-2</v>
      </c>
      <c r="DG52" s="33">
        <v>1000</v>
      </c>
      <c r="DH52" s="32">
        <f t="shared" ref="DH52:DH63" si="48">DG52/12</f>
        <v>83.333333333333329</v>
      </c>
      <c r="DI52" s="20">
        <f t="shared" si="33"/>
        <v>1300</v>
      </c>
      <c r="DJ52" s="20">
        <f t="shared" si="34"/>
        <v>1700</v>
      </c>
      <c r="DK52" s="91"/>
      <c r="DL52" s="146"/>
      <c r="DM52" s="57"/>
      <c r="DN52" s="36"/>
      <c r="DO52" s="36"/>
      <c r="DP52" s="36"/>
      <c r="DQ52" s="37"/>
      <c r="DR52" s="37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8"/>
    </row>
    <row r="53" spans="1:138" ht="120" customHeight="1" thickBot="1" x14ac:dyDescent="0.3">
      <c r="A53" s="18">
        <v>45</v>
      </c>
      <c r="B53" s="99" t="s">
        <v>76</v>
      </c>
      <c r="C53" s="99" t="s">
        <v>151</v>
      </c>
      <c r="D53" s="20">
        <f t="shared" si="37"/>
        <v>558</v>
      </c>
      <c r="E53" s="21">
        <v>528</v>
      </c>
      <c r="F53" s="78">
        <v>2</v>
      </c>
      <c r="G53" s="78">
        <v>28</v>
      </c>
      <c r="H53" s="83">
        <v>70</v>
      </c>
      <c r="I53" s="19">
        <v>0</v>
      </c>
      <c r="J53" s="20">
        <f t="shared" si="11"/>
        <v>628</v>
      </c>
      <c r="K53" s="100">
        <v>2</v>
      </c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25">
        <f t="shared" si="46"/>
        <v>2</v>
      </c>
      <c r="X53" s="101">
        <v>34</v>
      </c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26">
        <f t="shared" si="39"/>
        <v>34</v>
      </c>
      <c r="AK53" s="150">
        <f t="shared" si="40"/>
        <v>36</v>
      </c>
      <c r="AL53" s="164">
        <f t="shared" si="41"/>
        <v>530</v>
      </c>
      <c r="AM53" s="165">
        <f t="shared" si="15"/>
        <v>0</v>
      </c>
      <c r="AN53" s="166">
        <f t="shared" si="42"/>
        <v>36</v>
      </c>
      <c r="AO53" s="156">
        <v>84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6">
        <f t="shared" si="43"/>
        <v>84</v>
      </c>
      <c r="BB53" s="101">
        <v>0</v>
      </c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26">
        <f t="shared" si="44"/>
        <v>0</v>
      </c>
      <c r="BO53" s="78">
        <v>1</v>
      </c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81"/>
      <c r="CA53" s="20">
        <f t="shared" si="47"/>
        <v>1</v>
      </c>
      <c r="CB53" s="78">
        <v>5</v>
      </c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20">
        <f t="shared" si="38"/>
        <v>5</v>
      </c>
      <c r="CO53" s="117">
        <f t="shared" si="17"/>
        <v>445</v>
      </c>
      <c r="CP53" s="117">
        <f t="shared" si="18"/>
        <v>0</v>
      </c>
      <c r="CQ53" s="117">
        <f t="shared" si="19"/>
        <v>31</v>
      </c>
      <c r="CR53" s="117">
        <f t="shared" si="20"/>
        <v>476</v>
      </c>
      <c r="CS53" s="33">
        <f t="shared" si="45"/>
        <v>84</v>
      </c>
      <c r="CT53" s="102">
        <f t="shared" si="35"/>
        <v>8.4000000000000005E-2</v>
      </c>
      <c r="CU53" s="103">
        <f t="shared" si="21"/>
        <v>0</v>
      </c>
      <c r="CV53" s="102">
        <f t="shared" si="22"/>
        <v>0</v>
      </c>
      <c r="CW53" s="102">
        <f t="shared" si="23"/>
        <v>0</v>
      </c>
      <c r="CX53" s="102">
        <f t="shared" si="24"/>
        <v>0</v>
      </c>
      <c r="CY53" s="102">
        <f t="shared" si="25"/>
        <v>0</v>
      </c>
      <c r="CZ53" s="102">
        <f t="shared" si="26"/>
        <v>0</v>
      </c>
      <c r="DA53" s="102">
        <f t="shared" si="27"/>
        <v>0</v>
      </c>
      <c r="DB53" s="102">
        <f t="shared" si="28"/>
        <v>0</v>
      </c>
      <c r="DC53" s="102">
        <f t="shared" si="29"/>
        <v>0</v>
      </c>
      <c r="DD53" s="102">
        <f t="shared" si="30"/>
        <v>0</v>
      </c>
      <c r="DE53" s="102">
        <f t="shared" si="31"/>
        <v>0</v>
      </c>
      <c r="DF53" s="174">
        <f t="shared" si="32"/>
        <v>8.4000000000000005E-2</v>
      </c>
      <c r="DG53" s="33">
        <v>1000</v>
      </c>
      <c r="DH53" s="32">
        <f t="shared" si="48"/>
        <v>83.333333333333329</v>
      </c>
      <c r="DI53" s="20">
        <f t="shared" si="33"/>
        <v>1300</v>
      </c>
      <c r="DJ53" s="20">
        <f t="shared" si="34"/>
        <v>1700</v>
      </c>
      <c r="DK53" s="91"/>
      <c r="DL53" s="146"/>
      <c r="DM53" s="57"/>
      <c r="DN53" s="36"/>
      <c r="DO53" s="36"/>
      <c r="DP53" s="36"/>
      <c r="DQ53" s="37"/>
      <c r="DR53" s="37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8"/>
    </row>
    <row r="54" spans="1:138" ht="120" customHeight="1" thickBot="1" x14ac:dyDescent="0.3">
      <c r="A54" s="18">
        <v>46</v>
      </c>
      <c r="B54" s="99" t="s">
        <v>77</v>
      </c>
      <c r="C54" s="99" t="s">
        <v>152</v>
      </c>
      <c r="D54" s="20">
        <f t="shared" si="37"/>
        <v>4690</v>
      </c>
      <c r="E54" s="21">
        <v>529</v>
      </c>
      <c r="F54" s="78">
        <v>3505</v>
      </c>
      <c r="G54" s="78">
        <v>656</v>
      </c>
      <c r="H54" s="83">
        <v>47</v>
      </c>
      <c r="I54" s="19">
        <v>0</v>
      </c>
      <c r="J54" s="20">
        <f t="shared" si="11"/>
        <v>4737</v>
      </c>
      <c r="K54" s="100">
        <v>24</v>
      </c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25">
        <f t="shared" si="46"/>
        <v>24</v>
      </c>
      <c r="X54" s="101">
        <v>24</v>
      </c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26">
        <f t="shared" si="39"/>
        <v>24</v>
      </c>
      <c r="AK54" s="150">
        <f t="shared" si="40"/>
        <v>48</v>
      </c>
      <c r="AL54" s="164">
        <f t="shared" si="41"/>
        <v>553</v>
      </c>
      <c r="AM54" s="165">
        <f t="shared" si="15"/>
        <v>0</v>
      </c>
      <c r="AN54" s="166">
        <f t="shared" si="42"/>
        <v>3529</v>
      </c>
      <c r="AO54" s="156">
        <v>58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6">
        <f t="shared" si="43"/>
        <v>58</v>
      </c>
      <c r="BB54" s="101">
        <v>3</v>
      </c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26">
        <f t="shared" si="44"/>
        <v>3</v>
      </c>
      <c r="BO54" s="78">
        <v>0</v>
      </c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81"/>
      <c r="CA54" s="20">
        <f t="shared" si="47"/>
        <v>0</v>
      </c>
      <c r="CB54" s="78">
        <v>0</v>
      </c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20">
        <f t="shared" si="38"/>
        <v>0</v>
      </c>
      <c r="CO54" s="117">
        <f t="shared" si="17"/>
        <v>495</v>
      </c>
      <c r="CP54" s="117">
        <f t="shared" si="18"/>
        <v>0</v>
      </c>
      <c r="CQ54" s="117">
        <f t="shared" si="19"/>
        <v>3526</v>
      </c>
      <c r="CR54" s="117">
        <f t="shared" si="20"/>
        <v>4021</v>
      </c>
      <c r="CS54" s="33">
        <f t="shared" si="45"/>
        <v>58</v>
      </c>
      <c r="CT54" s="102">
        <f t="shared" si="35"/>
        <v>0.11600000000000001</v>
      </c>
      <c r="CU54" s="103">
        <f t="shared" si="21"/>
        <v>0</v>
      </c>
      <c r="CV54" s="102">
        <f t="shared" si="22"/>
        <v>0</v>
      </c>
      <c r="CW54" s="102">
        <f t="shared" si="23"/>
        <v>0</v>
      </c>
      <c r="CX54" s="102">
        <f t="shared" si="24"/>
        <v>0</v>
      </c>
      <c r="CY54" s="102">
        <f t="shared" si="25"/>
        <v>0</v>
      </c>
      <c r="CZ54" s="102">
        <f t="shared" si="26"/>
        <v>0</v>
      </c>
      <c r="DA54" s="102">
        <f t="shared" si="27"/>
        <v>0</v>
      </c>
      <c r="DB54" s="102">
        <f t="shared" si="28"/>
        <v>0</v>
      </c>
      <c r="DC54" s="102">
        <f t="shared" si="29"/>
        <v>0</v>
      </c>
      <c r="DD54" s="102">
        <f t="shared" si="30"/>
        <v>0</v>
      </c>
      <c r="DE54" s="102">
        <f t="shared" si="31"/>
        <v>0</v>
      </c>
      <c r="DF54" s="174">
        <f t="shared" si="32"/>
        <v>0.11600000000000001</v>
      </c>
      <c r="DG54" s="33">
        <v>500</v>
      </c>
      <c r="DH54" s="32">
        <f t="shared" si="48"/>
        <v>41.666666666666664</v>
      </c>
      <c r="DI54" s="20">
        <f t="shared" si="33"/>
        <v>650</v>
      </c>
      <c r="DJ54" s="20">
        <f t="shared" si="34"/>
        <v>850</v>
      </c>
      <c r="DK54" s="91"/>
      <c r="DL54" s="146"/>
      <c r="DM54" s="57"/>
      <c r="DN54" s="36"/>
      <c r="DO54" s="36"/>
      <c r="DP54" s="36"/>
      <c r="DQ54" s="37"/>
      <c r="DR54" s="37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8"/>
    </row>
    <row r="55" spans="1:138" ht="120" customHeight="1" thickBot="1" x14ac:dyDescent="0.3">
      <c r="A55" s="18">
        <v>47</v>
      </c>
      <c r="B55" s="99" t="s">
        <v>78</v>
      </c>
      <c r="C55" s="99" t="s">
        <v>153</v>
      </c>
      <c r="D55" s="20">
        <f t="shared" si="37"/>
        <v>5178</v>
      </c>
      <c r="E55" s="21">
        <v>445</v>
      </c>
      <c r="F55" s="78">
        <v>4023</v>
      </c>
      <c r="G55" s="78">
        <v>710</v>
      </c>
      <c r="H55" s="83">
        <v>114</v>
      </c>
      <c r="I55" s="19">
        <v>0</v>
      </c>
      <c r="J55" s="20">
        <f t="shared" si="11"/>
        <v>5292</v>
      </c>
      <c r="K55" s="100">
        <v>64</v>
      </c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25">
        <f t="shared" si="46"/>
        <v>64</v>
      </c>
      <c r="X55" s="101">
        <v>17</v>
      </c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26">
        <f t="shared" si="39"/>
        <v>17</v>
      </c>
      <c r="AK55" s="150">
        <f t="shared" si="40"/>
        <v>81</v>
      </c>
      <c r="AL55" s="164">
        <f t="shared" si="41"/>
        <v>509</v>
      </c>
      <c r="AM55" s="165">
        <f t="shared" si="15"/>
        <v>0</v>
      </c>
      <c r="AN55" s="166">
        <f t="shared" si="42"/>
        <v>4040</v>
      </c>
      <c r="AO55" s="156">
        <v>46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6">
        <f t="shared" si="43"/>
        <v>46</v>
      </c>
      <c r="BB55" s="101">
        <v>6</v>
      </c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26">
        <f t="shared" si="44"/>
        <v>6</v>
      </c>
      <c r="BO55" s="78">
        <v>0</v>
      </c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81"/>
      <c r="CA55" s="20">
        <f t="shared" si="47"/>
        <v>0</v>
      </c>
      <c r="CB55" s="78">
        <v>0</v>
      </c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20">
        <f t="shared" si="38"/>
        <v>0</v>
      </c>
      <c r="CO55" s="117">
        <f t="shared" si="17"/>
        <v>463</v>
      </c>
      <c r="CP55" s="117">
        <f t="shared" si="18"/>
        <v>0</v>
      </c>
      <c r="CQ55" s="117">
        <f t="shared" si="19"/>
        <v>4034</v>
      </c>
      <c r="CR55" s="117">
        <f t="shared" si="20"/>
        <v>4497</v>
      </c>
      <c r="CS55" s="33">
        <f t="shared" si="45"/>
        <v>46</v>
      </c>
      <c r="CT55" s="102">
        <f t="shared" si="35"/>
        <v>9.1999999999999998E-2</v>
      </c>
      <c r="CU55" s="103">
        <f t="shared" si="21"/>
        <v>0</v>
      </c>
      <c r="CV55" s="102">
        <f t="shared" si="22"/>
        <v>0</v>
      </c>
      <c r="CW55" s="102">
        <f t="shared" si="23"/>
        <v>0</v>
      </c>
      <c r="CX55" s="102">
        <f t="shared" si="24"/>
        <v>0</v>
      </c>
      <c r="CY55" s="102">
        <f t="shared" si="25"/>
        <v>0</v>
      </c>
      <c r="CZ55" s="102">
        <f t="shared" si="26"/>
        <v>0</v>
      </c>
      <c r="DA55" s="102">
        <f t="shared" si="27"/>
        <v>0</v>
      </c>
      <c r="DB55" s="102">
        <f t="shared" si="28"/>
        <v>0</v>
      </c>
      <c r="DC55" s="102">
        <f t="shared" si="29"/>
        <v>0</v>
      </c>
      <c r="DD55" s="102">
        <f t="shared" si="30"/>
        <v>0</v>
      </c>
      <c r="DE55" s="102">
        <f t="shared" si="31"/>
        <v>0</v>
      </c>
      <c r="DF55" s="174">
        <f t="shared" si="32"/>
        <v>9.1999999999999998E-2</v>
      </c>
      <c r="DG55" s="33">
        <v>500</v>
      </c>
      <c r="DH55" s="32">
        <f t="shared" si="48"/>
        <v>41.666666666666664</v>
      </c>
      <c r="DI55" s="20">
        <f t="shared" si="33"/>
        <v>650</v>
      </c>
      <c r="DJ55" s="20">
        <f t="shared" si="34"/>
        <v>850</v>
      </c>
      <c r="DK55" s="91"/>
      <c r="DL55" s="146"/>
      <c r="DM55" s="57"/>
      <c r="DN55" s="36"/>
      <c r="DO55" s="36"/>
      <c r="DP55" s="36"/>
      <c r="DQ55" s="37"/>
      <c r="DR55" s="37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8"/>
    </row>
    <row r="56" spans="1:138" ht="120" customHeight="1" thickBot="1" x14ac:dyDescent="0.3">
      <c r="A56" s="18">
        <v>48</v>
      </c>
      <c r="B56" s="99" t="s">
        <v>79</v>
      </c>
      <c r="C56" s="99" t="s">
        <v>154</v>
      </c>
      <c r="D56" s="20">
        <f t="shared" si="37"/>
        <v>4895</v>
      </c>
      <c r="E56" s="21">
        <v>454</v>
      </c>
      <c r="F56" s="78">
        <v>4351</v>
      </c>
      <c r="G56" s="78">
        <v>89</v>
      </c>
      <c r="H56" s="83">
        <v>94</v>
      </c>
      <c r="I56" s="19">
        <v>1</v>
      </c>
      <c r="J56" s="20">
        <f t="shared" si="11"/>
        <v>4989</v>
      </c>
      <c r="K56" s="100">
        <v>45</v>
      </c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25">
        <f t="shared" si="46"/>
        <v>45</v>
      </c>
      <c r="X56" s="101">
        <v>30</v>
      </c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26">
        <f t="shared" si="39"/>
        <v>30</v>
      </c>
      <c r="AK56" s="150">
        <f t="shared" si="40"/>
        <v>75</v>
      </c>
      <c r="AL56" s="164">
        <f t="shared" si="41"/>
        <v>500</v>
      </c>
      <c r="AM56" s="165">
        <f t="shared" si="15"/>
        <v>1</v>
      </c>
      <c r="AN56" s="166">
        <f t="shared" si="42"/>
        <v>4381</v>
      </c>
      <c r="AO56" s="156">
        <v>43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6">
        <f t="shared" si="43"/>
        <v>43</v>
      </c>
      <c r="BB56" s="101">
        <v>4</v>
      </c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26">
        <f t="shared" si="44"/>
        <v>4</v>
      </c>
      <c r="BO56" s="78">
        <v>0</v>
      </c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81"/>
      <c r="CA56" s="20">
        <f t="shared" si="47"/>
        <v>0</v>
      </c>
      <c r="CB56" s="78">
        <v>1</v>
      </c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20">
        <f t="shared" si="38"/>
        <v>1</v>
      </c>
      <c r="CO56" s="117">
        <f t="shared" si="17"/>
        <v>457</v>
      </c>
      <c r="CP56" s="117">
        <f t="shared" si="18"/>
        <v>1</v>
      </c>
      <c r="CQ56" s="117">
        <f t="shared" si="19"/>
        <v>4376</v>
      </c>
      <c r="CR56" s="117">
        <f t="shared" si="20"/>
        <v>4833</v>
      </c>
      <c r="CS56" s="33">
        <f t="shared" si="45"/>
        <v>43</v>
      </c>
      <c r="CT56" s="102">
        <f t="shared" si="35"/>
        <v>8.5999999999999993E-2</v>
      </c>
      <c r="CU56" s="103">
        <f t="shared" si="21"/>
        <v>0</v>
      </c>
      <c r="CV56" s="102">
        <f t="shared" si="22"/>
        <v>0</v>
      </c>
      <c r="CW56" s="102">
        <f t="shared" si="23"/>
        <v>0</v>
      </c>
      <c r="CX56" s="102">
        <f t="shared" si="24"/>
        <v>0</v>
      </c>
      <c r="CY56" s="102">
        <f t="shared" si="25"/>
        <v>0</v>
      </c>
      <c r="CZ56" s="102">
        <f t="shared" si="26"/>
        <v>0</v>
      </c>
      <c r="DA56" s="102">
        <f t="shared" si="27"/>
        <v>0</v>
      </c>
      <c r="DB56" s="102">
        <f t="shared" si="28"/>
        <v>0</v>
      </c>
      <c r="DC56" s="102">
        <f t="shared" si="29"/>
        <v>0</v>
      </c>
      <c r="DD56" s="102">
        <f t="shared" si="30"/>
        <v>0</v>
      </c>
      <c r="DE56" s="102">
        <f t="shared" si="31"/>
        <v>0</v>
      </c>
      <c r="DF56" s="174">
        <f t="shared" si="32"/>
        <v>8.5999999999999993E-2</v>
      </c>
      <c r="DG56" s="33">
        <v>500</v>
      </c>
      <c r="DH56" s="32">
        <f t="shared" si="48"/>
        <v>41.666666666666664</v>
      </c>
      <c r="DI56" s="20">
        <f t="shared" si="33"/>
        <v>650</v>
      </c>
      <c r="DJ56" s="20">
        <f t="shared" si="34"/>
        <v>850</v>
      </c>
      <c r="DK56" s="91"/>
      <c r="DL56" s="146"/>
      <c r="DM56" s="57"/>
      <c r="DN56" s="36"/>
      <c r="DO56" s="36"/>
      <c r="DP56" s="36"/>
      <c r="DQ56" s="37"/>
      <c r="DR56" s="37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8"/>
    </row>
    <row r="57" spans="1:138" ht="120" customHeight="1" thickBot="1" x14ac:dyDescent="0.3">
      <c r="A57" s="18">
        <v>49</v>
      </c>
      <c r="B57" s="99" t="s">
        <v>80</v>
      </c>
      <c r="C57" s="99" t="s">
        <v>155</v>
      </c>
      <c r="D57" s="20">
        <f t="shared" si="37"/>
        <v>5040</v>
      </c>
      <c r="E57" s="21">
        <v>358</v>
      </c>
      <c r="F57" s="78">
        <v>4552</v>
      </c>
      <c r="G57" s="78">
        <v>130</v>
      </c>
      <c r="H57" s="83">
        <v>11</v>
      </c>
      <c r="I57" s="19">
        <v>0</v>
      </c>
      <c r="J57" s="20">
        <f t="shared" si="11"/>
        <v>5051</v>
      </c>
      <c r="K57" s="100">
        <v>37</v>
      </c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25">
        <f t="shared" si="46"/>
        <v>37</v>
      </c>
      <c r="X57" s="101">
        <v>37</v>
      </c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26">
        <f t="shared" si="39"/>
        <v>37</v>
      </c>
      <c r="AK57" s="150">
        <f t="shared" si="40"/>
        <v>74</v>
      </c>
      <c r="AL57" s="164">
        <f t="shared" si="41"/>
        <v>395</v>
      </c>
      <c r="AM57" s="165">
        <f t="shared" si="15"/>
        <v>0</v>
      </c>
      <c r="AN57" s="166">
        <f t="shared" si="42"/>
        <v>4589</v>
      </c>
      <c r="AO57" s="156">
        <v>38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6">
        <f t="shared" si="43"/>
        <v>38</v>
      </c>
      <c r="BB57" s="101">
        <v>11</v>
      </c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26">
        <f t="shared" si="44"/>
        <v>11</v>
      </c>
      <c r="BO57" s="78">
        <v>1</v>
      </c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81"/>
      <c r="CA57" s="20">
        <f t="shared" si="47"/>
        <v>1</v>
      </c>
      <c r="CB57" s="78">
        <v>0</v>
      </c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20">
        <f t="shared" si="38"/>
        <v>0</v>
      </c>
      <c r="CO57" s="117">
        <f t="shared" si="17"/>
        <v>356</v>
      </c>
      <c r="CP57" s="117">
        <f t="shared" si="18"/>
        <v>0</v>
      </c>
      <c r="CQ57" s="117">
        <f t="shared" si="19"/>
        <v>4578</v>
      </c>
      <c r="CR57" s="117">
        <f t="shared" si="20"/>
        <v>4934</v>
      </c>
      <c r="CS57" s="33">
        <f t="shared" si="45"/>
        <v>38</v>
      </c>
      <c r="CT57" s="102">
        <f t="shared" si="35"/>
        <v>7.5999999999999998E-2</v>
      </c>
      <c r="CU57" s="103">
        <f t="shared" si="21"/>
        <v>0</v>
      </c>
      <c r="CV57" s="102">
        <f t="shared" si="22"/>
        <v>0</v>
      </c>
      <c r="CW57" s="102">
        <f t="shared" si="23"/>
        <v>0</v>
      </c>
      <c r="CX57" s="102">
        <f t="shared" si="24"/>
        <v>0</v>
      </c>
      <c r="CY57" s="102">
        <f t="shared" si="25"/>
        <v>0</v>
      </c>
      <c r="CZ57" s="102">
        <f t="shared" si="26"/>
        <v>0</v>
      </c>
      <c r="DA57" s="102">
        <f t="shared" si="27"/>
        <v>0</v>
      </c>
      <c r="DB57" s="102">
        <f t="shared" si="28"/>
        <v>0</v>
      </c>
      <c r="DC57" s="102">
        <f t="shared" si="29"/>
        <v>0</v>
      </c>
      <c r="DD57" s="102">
        <f t="shared" si="30"/>
        <v>0</v>
      </c>
      <c r="DE57" s="102">
        <f t="shared" si="31"/>
        <v>0</v>
      </c>
      <c r="DF57" s="174">
        <f t="shared" si="32"/>
        <v>7.5999999999999998E-2</v>
      </c>
      <c r="DG57" s="33">
        <v>500</v>
      </c>
      <c r="DH57" s="32">
        <f t="shared" si="48"/>
        <v>41.666666666666664</v>
      </c>
      <c r="DI57" s="20">
        <f t="shared" si="33"/>
        <v>650</v>
      </c>
      <c r="DJ57" s="20">
        <f t="shared" si="34"/>
        <v>850</v>
      </c>
      <c r="DK57" s="91"/>
      <c r="DL57" s="146"/>
      <c r="DM57" s="57"/>
      <c r="DN57" s="36"/>
      <c r="DO57" s="36"/>
      <c r="DP57" s="36"/>
      <c r="DQ57" s="37"/>
      <c r="DR57" s="37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8"/>
    </row>
    <row r="58" spans="1:138" s="3" customFormat="1" ht="120" customHeight="1" thickBot="1" x14ac:dyDescent="0.3">
      <c r="A58" s="18">
        <v>50</v>
      </c>
      <c r="B58" s="99" t="s">
        <v>81</v>
      </c>
      <c r="C58" s="99" t="s">
        <v>156</v>
      </c>
      <c r="D58" s="20">
        <f t="shared" si="37"/>
        <v>4245</v>
      </c>
      <c r="E58" s="40">
        <v>0</v>
      </c>
      <c r="F58" s="84">
        <v>4178</v>
      </c>
      <c r="G58" s="84">
        <v>67</v>
      </c>
      <c r="H58" s="84">
        <v>0</v>
      </c>
      <c r="I58" s="19">
        <v>0</v>
      </c>
      <c r="J58" s="20">
        <f t="shared" si="11"/>
        <v>4245</v>
      </c>
      <c r="K58" s="106">
        <v>108</v>
      </c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25">
        <f t="shared" si="46"/>
        <v>108</v>
      </c>
      <c r="X58" s="107">
        <v>32</v>
      </c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25">
        <f t="shared" si="39"/>
        <v>32</v>
      </c>
      <c r="AK58" s="151">
        <f t="shared" si="40"/>
        <v>140</v>
      </c>
      <c r="AL58" s="164">
        <f t="shared" si="41"/>
        <v>108</v>
      </c>
      <c r="AM58" s="165">
        <f t="shared" si="15"/>
        <v>0</v>
      </c>
      <c r="AN58" s="166">
        <f t="shared" si="42"/>
        <v>4210</v>
      </c>
      <c r="AO58" s="157">
        <v>108</v>
      </c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25">
        <f t="shared" si="43"/>
        <v>108</v>
      </c>
      <c r="BB58" s="107">
        <v>0</v>
      </c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25">
        <f t="shared" si="44"/>
        <v>0</v>
      </c>
      <c r="BO58" s="81">
        <v>0</v>
      </c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48">
        <f t="shared" si="47"/>
        <v>0</v>
      </c>
      <c r="CB58" s="81">
        <v>1</v>
      </c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48">
        <f t="shared" ref="CN58:CN89" si="49">SUM(CB58:CM58)</f>
        <v>1</v>
      </c>
      <c r="CO58" s="117">
        <f t="shared" si="17"/>
        <v>0</v>
      </c>
      <c r="CP58" s="117">
        <f t="shared" si="18"/>
        <v>0</v>
      </c>
      <c r="CQ58" s="117">
        <f t="shared" si="19"/>
        <v>4209</v>
      </c>
      <c r="CR58" s="118">
        <f t="shared" si="20"/>
        <v>4209</v>
      </c>
      <c r="CS58" s="49">
        <f t="shared" si="45"/>
        <v>108</v>
      </c>
      <c r="CT58" s="102">
        <f t="shared" si="35"/>
        <v>5.3999999999999999E-2</v>
      </c>
      <c r="CU58" s="103">
        <f t="shared" si="21"/>
        <v>0</v>
      </c>
      <c r="CV58" s="102">
        <f t="shared" si="22"/>
        <v>0</v>
      </c>
      <c r="CW58" s="102">
        <f t="shared" si="23"/>
        <v>0</v>
      </c>
      <c r="CX58" s="102">
        <f t="shared" si="24"/>
        <v>0</v>
      </c>
      <c r="CY58" s="102">
        <f t="shared" si="25"/>
        <v>0</v>
      </c>
      <c r="CZ58" s="102">
        <f t="shared" si="26"/>
        <v>0</v>
      </c>
      <c r="DA58" s="102">
        <f t="shared" si="27"/>
        <v>0</v>
      </c>
      <c r="DB58" s="102">
        <f t="shared" si="28"/>
        <v>0</v>
      </c>
      <c r="DC58" s="102">
        <f t="shared" si="29"/>
        <v>0</v>
      </c>
      <c r="DD58" s="102">
        <f t="shared" si="30"/>
        <v>0</v>
      </c>
      <c r="DE58" s="102">
        <f t="shared" si="31"/>
        <v>0</v>
      </c>
      <c r="DF58" s="174">
        <f t="shared" si="32"/>
        <v>5.3999999999999999E-2</v>
      </c>
      <c r="DG58" s="49">
        <v>2000</v>
      </c>
      <c r="DH58" s="32">
        <f t="shared" si="48"/>
        <v>166.66666666666666</v>
      </c>
      <c r="DI58" s="20">
        <f>DG58*1.1</f>
        <v>2200</v>
      </c>
      <c r="DJ58" s="20">
        <f>DG58*1.4</f>
        <v>2800</v>
      </c>
      <c r="DK58" s="92"/>
      <c r="DL58" s="147"/>
      <c r="DM58" s="58"/>
      <c r="DN58" s="44"/>
      <c r="DO58" s="44"/>
      <c r="DP58" s="44"/>
      <c r="DQ58" s="45"/>
      <c r="DR58" s="45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6"/>
    </row>
    <row r="59" spans="1:138" ht="120" customHeight="1" thickBot="1" x14ac:dyDescent="0.3">
      <c r="A59" s="18">
        <v>51</v>
      </c>
      <c r="B59" s="99" t="s">
        <v>82</v>
      </c>
      <c r="C59" s="99" t="s">
        <v>157</v>
      </c>
      <c r="D59" s="20">
        <f t="shared" si="37"/>
        <v>4210</v>
      </c>
      <c r="E59" s="40">
        <v>0</v>
      </c>
      <c r="F59" s="84">
        <v>4125</v>
      </c>
      <c r="G59" s="84">
        <v>85</v>
      </c>
      <c r="H59" s="84">
        <v>0</v>
      </c>
      <c r="I59" s="19">
        <v>0</v>
      </c>
      <c r="J59" s="20">
        <f t="shared" si="11"/>
        <v>4210</v>
      </c>
      <c r="K59" s="100">
        <v>103</v>
      </c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25">
        <f t="shared" si="46"/>
        <v>103</v>
      </c>
      <c r="X59" s="101">
        <v>76</v>
      </c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26">
        <f t="shared" si="39"/>
        <v>76</v>
      </c>
      <c r="AK59" s="150">
        <f t="shared" si="40"/>
        <v>179</v>
      </c>
      <c r="AL59" s="164">
        <f t="shared" si="41"/>
        <v>103</v>
      </c>
      <c r="AM59" s="165">
        <f t="shared" si="15"/>
        <v>0</v>
      </c>
      <c r="AN59" s="166">
        <f t="shared" si="42"/>
        <v>4201</v>
      </c>
      <c r="AO59" s="156">
        <v>103</v>
      </c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6">
        <f t="shared" si="43"/>
        <v>103</v>
      </c>
      <c r="BB59" s="101">
        <v>0</v>
      </c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26">
        <f t="shared" si="44"/>
        <v>0</v>
      </c>
      <c r="BO59" s="78">
        <v>0</v>
      </c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81"/>
      <c r="CA59" s="20">
        <f t="shared" si="47"/>
        <v>0</v>
      </c>
      <c r="CB59" s="78">
        <v>0</v>
      </c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20">
        <f t="shared" si="49"/>
        <v>0</v>
      </c>
      <c r="CO59" s="117">
        <f t="shared" si="17"/>
        <v>0</v>
      </c>
      <c r="CP59" s="117">
        <f t="shared" si="18"/>
        <v>0</v>
      </c>
      <c r="CQ59" s="117">
        <f t="shared" si="19"/>
        <v>4201</v>
      </c>
      <c r="CR59" s="117">
        <f t="shared" si="20"/>
        <v>4201</v>
      </c>
      <c r="CS59" s="33">
        <f t="shared" si="45"/>
        <v>103</v>
      </c>
      <c r="CT59" s="102">
        <f t="shared" si="35"/>
        <v>5.1499999999999997E-2</v>
      </c>
      <c r="CU59" s="103">
        <f t="shared" si="21"/>
        <v>0</v>
      </c>
      <c r="CV59" s="102">
        <f t="shared" si="22"/>
        <v>0</v>
      </c>
      <c r="CW59" s="102">
        <f t="shared" si="23"/>
        <v>0</v>
      </c>
      <c r="CX59" s="102">
        <f t="shared" si="24"/>
        <v>0</v>
      </c>
      <c r="CY59" s="102">
        <f t="shared" si="25"/>
        <v>0</v>
      </c>
      <c r="CZ59" s="102">
        <f t="shared" si="26"/>
        <v>0</v>
      </c>
      <c r="DA59" s="102">
        <f t="shared" si="27"/>
        <v>0</v>
      </c>
      <c r="DB59" s="102">
        <f t="shared" si="28"/>
        <v>0</v>
      </c>
      <c r="DC59" s="102">
        <f t="shared" si="29"/>
        <v>0</v>
      </c>
      <c r="DD59" s="102">
        <f t="shared" si="30"/>
        <v>0</v>
      </c>
      <c r="DE59" s="102">
        <f t="shared" si="31"/>
        <v>0</v>
      </c>
      <c r="DF59" s="174">
        <f t="shared" si="32"/>
        <v>5.1499999999999997E-2</v>
      </c>
      <c r="DG59" s="33">
        <v>2000</v>
      </c>
      <c r="DH59" s="32">
        <f t="shared" si="48"/>
        <v>166.66666666666666</v>
      </c>
      <c r="DI59" s="20">
        <f t="shared" ref="DI59:DI64" si="50">DG59*1.1</f>
        <v>2200</v>
      </c>
      <c r="DJ59" s="20">
        <f t="shared" ref="DJ59:DJ64" si="51">DG59*1.4</f>
        <v>2800</v>
      </c>
      <c r="DK59" s="91"/>
      <c r="DL59" s="146"/>
      <c r="DM59" s="57"/>
      <c r="DN59" s="36"/>
      <c r="DO59" s="36"/>
      <c r="DP59" s="36"/>
      <c r="DQ59" s="37"/>
      <c r="DR59" s="37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8"/>
    </row>
    <row r="60" spans="1:138" ht="120" customHeight="1" thickBot="1" x14ac:dyDescent="0.3">
      <c r="A60" s="18">
        <v>52</v>
      </c>
      <c r="B60" s="99" t="s">
        <v>83</v>
      </c>
      <c r="C60" s="99" t="s">
        <v>158</v>
      </c>
      <c r="D60" s="20">
        <f t="shared" si="37"/>
        <v>4179</v>
      </c>
      <c r="E60" s="40">
        <v>0</v>
      </c>
      <c r="F60" s="84">
        <v>4105</v>
      </c>
      <c r="G60" s="84">
        <v>74</v>
      </c>
      <c r="H60" s="84">
        <v>9</v>
      </c>
      <c r="I60" s="19">
        <v>0</v>
      </c>
      <c r="J60" s="20">
        <f t="shared" si="11"/>
        <v>4188</v>
      </c>
      <c r="K60" s="100">
        <v>72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25">
        <f t="shared" si="46"/>
        <v>72</v>
      </c>
      <c r="X60" s="101">
        <v>51</v>
      </c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26">
        <f t="shared" si="39"/>
        <v>51</v>
      </c>
      <c r="AK60" s="150">
        <f t="shared" si="40"/>
        <v>123</v>
      </c>
      <c r="AL60" s="164">
        <f t="shared" si="41"/>
        <v>72</v>
      </c>
      <c r="AM60" s="165">
        <f t="shared" si="15"/>
        <v>0</v>
      </c>
      <c r="AN60" s="166">
        <f t="shared" si="42"/>
        <v>4156</v>
      </c>
      <c r="AO60" s="156">
        <v>72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6">
        <f t="shared" si="43"/>
        <v>72</v>
      </c>
      <c r="BB60" s="101">
        <v>1</v>
      </c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26">
        <f t="shared" si="44"/>
        <v>1</v>
      </c>
      <c r="BO60" s="78">
        <v>0</v>
      </c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81"/>
      <c r="CA60" s="20">
        <f t="shared" si="47"/>
        <v>0</v>
      </c>
      <c r="CB60" s="78">
        <v>0</v>
      </c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20">
        <f t="shared" si="49"/>
        <v>0</v>
      </c>
      <c r="CO60" s="117">
        <f t="shared" si="17"/>
        <v>0</v>
      </c>
      <c r="CP60" s="117">
        <f t="shared" si="18"/>
        <v>0</v>
      </c>
      <c r="CQ60" s="117">
        <f t="shared" si="19"/>
        <v>4155</v>
      </c>
      <c r="CR60" s="117">
        <f t="shared" si="20"/>
        <v>4155</v>
      </c>
      <c r="CS60" s="33">
        <f t="shared" si="45"/>
        <v>72</v>
      </c>
      <c r="CT60" s="102">
        <f t="shared" si="35"/>
        <v>3.5999999999999997E-2</v>
      </c>
      <c r="CU60" s="103">
        <f t="shared" si="21"/>
        <v>0</v>
      </c>
      <c r="CV60" s="102">
        <f t="shared" si="22"/>
        <v>0</v>
      </c>
      <c r="CW60" s="102">
        <f t="shared" si="23"/>
        <v>0</v>
      </c>
      <c r="CX60" s="102">
        <f t="shared" si="24"/>
        <v>0</v>
      </c>
      <c r="CY60" s="102">
        <f t="shared" si="25"/>
        <v>0</v>
      </c>
      <c r="CZ60" s="102">
        <f t="shared" si="26"/>
        <v>0</v>
      </c>
      <c r="DA60" s="102">
        <f t="shared" si="27"/>
        <v>0</v>
      </c>
      <c r="DB60" s="102">
        <f t="shared" si="28"/>
        <v>0</v>
      </c>
      <c r="DC60" s="102">
        <f t="shared" si="29"/>
        <v>0</v>
      </c>
      <c r="DD60" s="102">
        <f t="shared" si="30"/>
        <v>0</v>
      </c>
      <c r="DE60" s="102">
        <f t="shared" si="31"/>
        <v>0</v>
      </c>
      <c r="DF60" s="174">
        <f t="shared" si="32"/>
        <v>3.5999999999999997E-2</v>
      </c>
      <c r="DG60" s="33">
        <v>2000</v>
      </c>
      <c r="DH60" s="32">
        <f t="shared" si="48"/>
        <v>166.66666666666666</v>
      </c>
      <c r="DI60" s="20">
        <f t="shared" si="50"/>
        <v>2200</v>
      </c>
      <c r="DJ60" s="20">
        <f t="shared" si="51"/>
        <v>2800</v>
      </c>
      <c r="DK60" s="91"/>
      <c r="DL60" s="146"/>
      <c r="DM60" s="57"/>
      <c r="DN60" s="36"/>
      <c r="DO60" s="36"/>
      <c r="DP60" s="36"/>
      <c r="DQ60" s="37"/>
      <c r="DR60" s="37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8"/>
    </row>
    <row r="61" spans="1:138" ht="120" customHeight="1" thickBot="1" x14ac:dyDescent="0.3">
      <c r="A61" s="18">
        <v>53</v>
      </c>
      <c r="B61" s="99" t="s">
        <v>84</v>
      </c>
      <c r="C61" s="99" t="s">
        <v>159</v>
      </c>
      <c r="D61" s="20">
        <f t="shared" si="37"/>
        <v>4164</v>
      </c>
      <c r="E61" s="40">
        <v>0</v>
      </c>
      <c r="F61" s="84">
        <v>4047</v>
      </c>
      <c r="G61" s="84">
        <v>117</v>
      </c>
      <c r="H61" s="84">
        <v>0</v>
      </c>
      <c r="I61" s="19">
        <v>0</v>
      </c>
      <c r="J61" s="20">
        <f t="shared" si="11"/>
        <v>4164</v>
      </c>
      <c r="K61" s="100">
        <v>83</v>
      </c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25">
        <f t="shared" si="46"/>
        <v>83</v>
      </c>
      <c r="X61" s="101">
        <v>108</v>
      </c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26">
        <f t="shared" si="39"/>
        <v>108</v>
      </c>
      <c r="AK61" s="150">
        <f t="shared" si="40"/>
        <v>191</v>
      </c>
      <c r="AL61" s="164">
        <f t="shared" si="41"/>
        <v>83</v>
      </c>
      <c r="AM61" s="165">
        <f t="shared" si="15"/>
        <v>0</v>
      </c>
      <c r="AN61" s="166">
        <f t="shared" si="42"/>
        <v>4155</v>
      </c>
      <c r="AO61" s="156">
        <v>82</v>
      </c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6">
        <f t="shared" si="43"/>
        <v>82</v>
      </c>
      <c r="BB61" s="101">
        <v>1</v>
      </c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26">
        <f t="shared" si="44"/>
        <v>1</v>
      </c>
      <c r="BO61" s="78">
        <v>1</v>
      </c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81"/>
      <c r="CA61" s="20">
        <f t="shared" si="47"/>
        <v>1</v>
      </c>
      <c r="CB61" s="78">
        <v>0</v>
      </c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20">
        <f t="shared" si="49"/>
        <v>0</v>
      </c>
      <c r="CO61" s="117">
        <f t="shared" si="17"/>
        <v>0</v>
      </c>
      <c r="CP61" s="117">
        <f t="shared" si="18"/>
        <v>0</v>
      </c>
      <c r="CQ61" s="117">
        <f t="shared" si="19"/>
        <v>4154</v>
      </c>
      <c r="CR61" s="117">
        <f t="shared" si="20"/>
        <v>4154</v>
      </c>
      <c r="CS61" s="33">
        <f t="shared" si="45"/>
        <v>82</v>
      </c>
      <c r="CT61" s="102">
        <f t="shared" si="35"/>
        <v>4.1000000000000002E-2</v>
      </c>
      <c r="CU61" s="103">
        <f t="shared" si="21"/>
        <v>0</v>
      </c>
      <c r="CV61" s="102">
        <f t="shared" si="22"/>
        <v>0</v>
      </c>
      <c r="CW61" s="102">
        <f t="shared" si="23"/>
        <v>0</v>
      </c>
      <c r="CX61" s="102">
        <f t="shared" si="24"/>
        <v>0</v>
      </c>
      <c r="CY61" s="102">
        <f t="shared" si="25"/>
        <v>0</v>
      </c>
      <c r="CZ61" s="102">
        <f t="shared" si="26"/>
        <v>0</v>
      </c>
      <c r="DA61" s="102">
        <f t="shared" si="27"/>
        <v>0</v>
      </c>
      <c r="DB61" s="102">
        <f t="shared" si="28"/>
        <v>0</v>
      </c>
      <c r="DC61" s="102">
        <f t="shared" si="29"/>
        <v>0</v>
      </c>
      <c r="DD61" s="102">
        <f t="shared" si="30"/>
        <v>0</v>
      </c>
      <c r="DE61" s="102">
        <f t="shared" si="31"/>
        <v>0</v>
      </c>
      <c r="DF61" s="174">
        <f t="shared" si="32"/>
        <v>4.1000000000000002E-2</v>
      </c>
      <c r="DG61" s="33">
        <v>2000</v>
      </c>
      <c r="DH61" s="32">
        <f t="shared" si="48"/>
        <v>166.66666666666666</v>
      </c>
      <c r="DI61" s="20">
        <f t="shared" si="50"/>
        <v>2200</v>
      </c>
      <c r="DJ61" s="20">
        <f t="shared" si="51"/>
        <v>2800</v>
      </c>
      <c r="DK61" s="91"/>
      <c r="DL61" s="146"/>
      <c r="DM61" s="57"/>
      <c r="DN61" s="36"/>
      <c r="DO61" s="36"/>
      <c r="DP61" s="36"/>
      <c r="DQ61" s="37"/>
      <c r="DR61" s="37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8"/>
    </row>
    <row r="62" spans="1:138" ht="120" customHeight="1" thickBot="1" x14ac:dyDescent="0.3">
      <c r="A62" s="18">
        <v>54</v>
      </c>
      <c r="B62" s="99" t="s">
        <v>85</v>
      </c>
      <c r="C62" s="99" t="s">
        <v>160</v>
      </c>
      <c r="D62" s="20">
        <f t="shared" si="37"/>
        <v>4003</v>
      </c>
      <c r="E62" s="40">
        <v>0</v>
      </c>
      <c r="F62" s="84">
        <v>3910</v>
      </c>
      <c r="G62" s="84">
        <v>93</v>
      </c>
      <c r="H62" s="84">
        <v>0</v>
      </c>
      <c r="I62" s="19">
        <v>0</v>
      </c>
      <c r="J62" s="20">
        <f t="shared" si="11"/>
        <v>4003</v>
      </c>
      <c r="K62" s="100">
        <v>87</v>
      </c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25">
        <f t="shared" si="46"/>
        <v>87</v>
      </c>
      <c r="X62" s="101">
        <v>88</v>
      </c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26">
        <f t="shared" si="39"/>
        <v>88</v>
      </c>
      <c r="AK62" s="150">
        <f t="shared" si="40"/>
        <v>175</v>
      </c>
      <c r="AL62" s="164">
        <f t="shared" si="41"/>
        <v>87</v>
      </c>
      <c r="AM62" s="165">
        <f t="shared" si="15"/>
        <v>0</v>
      </c>
      <c r="AN62" s="166">
        <f t="shared" si="42"/>
        <v>3998</v>
      </c>
      <c r="AO62" s="156">
        <v>87</v>
      </c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6">
        <f t="shared" si="43"/>
        <v>87</v>
      </c>
      <c r="BB62" s="101">
        <v>0</v>
      </c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26">
        <f t="shared" si="44"/>
        <v>0</v>
      </c>
      <c r="BO62" s="78">
        <v>0</v>
      </c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81"/>
      <c r="CA62" s="20">
        <f t="shared" si="47"/>
        <v>0</v>
      </c>
      <c r="CB62" s="78">
        <v>1</v>
      </c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20">
        <f t="shared" si="49"/>
        <v>1</v>
      </c>
      <c r="CO62" s="117">
        <f t="shared" si="17"/>
        <v>0</v>
      </c>
      <c r="CP62" s="117">
        <f t="shared" si="18"/>
        <v>0</v>
      </c>
      <c r="CQ62" s="161">
        <f t="shared" si="19"/>
        <v>3997</v>
      </c>
      <c r="CR62" s="117">
        <f t="shared" si="20"/>
        <v>3997</v>
      </c>
      <c r="CS62" s="33">
        <f t="shared" si="45"/>
        <v>87</v>
      </c>
      <c r="CT62" s="102">
        <f t="shared" si="35"/>
        <v>4.3499999999999997E-2</v>
      </c>
      <c r="CU62" s="103">
        <f t="shared" si="21"/>
        <v>0</v>
      </c>
      <c r="CV62" s="102">
        <f t="shared" si="22"/>
        <v>0</v>
      </c>
      <c r="CW62" s="102">
        <f t="shared" si="23"/>
        <v>0</v>
      </c>
      <c r="CX62" s="102">
        <f t="shared" si="24"/>
        <v>0</v>
      </c>
      <c r="CY62" s="102">
        <f t="shared" si="25"/>
        <v>0</v>
      </c>
      <c r="CZ62" s="102">
        <f t="shared" si="26"/>
        <v>0</v>
      </c>
      <c r="DA62" s="102">
        <f t="shared" si="27"/>
        <v>0</v>
      </c>
      <c r="DB62" s="102">
        <f t="shared" si="28"/>
        <v>0</v>
      </c>
      <c r="DC62" s="102">
        <f t="shared" si="29"/>
        <v>0</v>
      </c>
      <c r="DD62" s="102">
        <f t="shared" si="30"/>
        <v>0</v>
      </c>
      <c r="DE62" s="102">
        <f t="shared" si="31"/>
        <v>0</v>
      </c>
      <c r="DF62" s="174">
        <f t="shared" si="32"/>
        <v>4.3499999999999997E-2</v>
      </c>
      <c r="DG62" s="33">
        <v>2000</v>
      </c>
      <c r="DH62" s="32">
        <f t="shared" si="48"/>
        <v>166.66666666666666</v>
      </c>
      <c r="DI62" s="20">
        <f t="shared" si="50"/>
        <v>2200</v>
      </c>
      <c r="DJ62" s="20">
        <f t="shared" si="51"/>
        <v>2800</v>
      </c>
      <c r="DK62" s="91"/>
      <c r="DL62" s="146"/>
      <c r="DM62" s="57"/>
      <c r="DN62" s="36"/>
      <c r="DO62" s="36"/>
      <c r="DP62" s="36"/>
      <c r="DQ62" s="37"/>
      <c r="DR62" s="37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8"/>
    </row>
    <row r="63" spans="1:138" ht="120" customHeight="1" thickBot="1" x14ac:dyDescent="0.3">
      <c r="A63" s="18">
        <v>55</v>
      </c>
      <c r="B63" s="99" t="s">
        <v>86</v>
      </c>
      <c r="C63" s="99" t="s">
        <v>161</v>
      </c>
      <c r="D63" s="20">
        <f t="shared" si="37"/>
        <v>4221</v>
      </c>
      <c r="E63" s="40">
        <v>0</v>
      </c>
      <c r="F63" s="84">
        <v>4034</v>
      </c>
      <c r="G63" s="84">
        <v>187</v>
      </c>
      <c r="H63" s="84">
        <v>0</v>
      </c>
      <c r="I63" s="19">
        <v>0</v>
      </c>
      <c r="J63" s="20">
        <f t="shared" si="11"/>
        <v>4221</v>
      </c>
      <c r="K63" s="100">
        <v>111</v>
      </c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25">
        <f t="shared" si="46"/>
        <v>111</v>
      </c>
      <c r="X63" s="101">
        <v>70</v>
      </c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26">
        <f t="shared" si="39"/>
        <v>70</v>
      </c>
      <c r="AK63" s="150">
        <f t="shared" si="40"/>
        <v>181</v>
      </c>
      <c r="AL63" s="164">
        <f t="shared" si="41"/>
        <v>111</v>
      </c>
      <c r="AM63" s="165">
        <f t="shared" si="15"/>
        <v>0</v>
      </c>
      <c r="AN63" s="166">
        <f t="shared" si="42"/>
        <v>4104</v>
      </c>
      <c r="AO63" s="156">
        <v>111</v>
      </c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6">
        <f t="shared" si="43"/>
        <v>111</v>
      </c>
      <c r="BB63" s="101">
        <v>0</v>
      </c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26">
        <f t="shared" si="44"/>
        <v>0</v>
      </c>
      <c r="BO63" s="78">
        <v>0</v>
      </c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81"/>
      <c r="CA63" s="20">
        <f t="shared" si="47"/>
        <v>0</v>
      </c>
      <c r="CB63" s="78">
        <v>0</v>
      </c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20">
        <f t="shared" si="49"/>
        <v>0</v>
      </c>
      <c r="CO63" s="117">
        <f t="shared" si="17"/>
        <v>0</v>
      </c>
      <c r="CP63" s="117">
        <f t="shared" si="18"/>
        <v>0</v>
      </c>
      <c r="CQ63" s="117">
        <f t="shared" si="19"/>
        <v>4104</v>
      </c>
      <c r="CR63" s="117">
        <f t="shared" si="20"/>
        <v>4104</v>
      </c>
      <c r="CS63" s="33">
        <f t="shared" si="45"/>
        <v>111</v>
      </c>
      <c r="CT63" s="102">
        <f t="shared" si="35"/>
        <v>5.5500000000000001E-2</v>
      </c>
      <c r="CU63" s="103">
        <f t="shared" si="21"/>
        <v>0</v>
      </c>
      <c r="CV63" s="102">
        <f t="shared" si="22"/>
        <v>0</v>
      </c>
      <c r="CW63" s="102">
        <f t="shared" si="23"/>
        <v>0</v>
      </c>
      <c r="CX63" s="102">
        <f t="shared" si="24"/>
        <v>0</v>
      </c>
      <c r="CY63" s="102">
        <f t="shared" si="25"/>
        <v>0</v>
      </c>
      <c r="CZ63" s="102">
        <f t="shared" si="26"/>
        <v>0</v>
      </c>
      <c r="DA63" s="102">
        <f t="shared" si="27"/>
        <v>0</v>
      </c>
      <c r="DB63" s="102">
        <f t="shared" si="28"/>
        <v>0</v>
      </c>
      <c r="DC63" s="102">
        <f t="shared" si="29"/>
        <v>0</v>
      </c>
      <c r="DD63" s="102">
        <f t="shared" si="30"/>
        <v>0</v>
      </c>
      <c r="DE63" s="102">
        <f t="shared" si="31"/>
        <v>0</v>
      </c>
      <c r="DF63" s="174">
        <f t="shared" si="32"/>
        <v>5.5500000000000001E-2</v>
      </c>
      <c r="DG63" s="33">
        <v>2000</v>
      </c>
      <c r="DH63" s="32">
        <f t="shared" si="48"/>
        <v>166.66666666666666</v>
      </c>
      <c r="DI63" s="20">
        <f t="shared" si="50"/>
        <v>2200</v>
      </c>
      <c r="DJ63" s="20">
        <f t="shared" si="51"/>
        <v>2800</v>
      </c>
      <c r="DK63" s="91"/>
      <c r="DL63" s="146"/>
      <c r="DM63" s="57"/>
      <c r="DN63" s="36"/>
      <c r="DO63" s="36"/>
      <c r="DP63" s="36"/>
      <c r="DQ63" s="37"/>
      <c r="DR63" s="37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8"/>
    </row>
    <row r="64" spans="1:138" ht="120" customHeight="1" thickBot="1" x14ac:dyDescent="0.3">
      <c r="A64" s="184">
        <v>56</v>
      </c>
      <c r="B64" s="185" t="s">
        <v>162</v>
      </c>
      <c r="C64" s="185" t="s">
        <v>163</v>
      </c>
      <c r="D64" s="186">
        <f t="shared" si="37"/>
        <v>883</v>
      </c>
      <c r="E64" s="187">
        <v>0</v>
      </c>
      <c r="F64" s="188">
        <v>761</v>
      </c>
      <c r="G64" s="188">
        <v>122</v>
      </c>
      <c r="H64" s="189">
        <v>7</v>
      </c>
      <c r="I64" s="182">
        <v>0</v>
      </c>
      <c r="J64" s="186">
        <f t="shared" si="11"/>
        <v>890</v>
      </c>
      <c r="K64" s="190">
        <v>102</v>
      </c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2">
        <f t="shared" si="46"/>
        <v>102</v>
      </c>
      <c r="X64" s="191">
        <v>65</v>
      </c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3">
        <f t="shared" si="39"/>
        <v>65</v>
      </c>
      <c r="AK64" s="194">
        <f t="shared" si="40"/>
        <v>167</v>
      </c>
      <c r="AL64" s="195">
        <f t="shared" si="41"/>
        <v>102</v>
      </c>
      <c r="AM64" s="196">
        <f t="shared" si="15"/>
        <v>0</v>
      </c>
      <c r="AN64" s="197">
        <f t="shared" si="42"/>
        <v>826</v>
      </c>
      <c r="AO64" s="198">
        <v>102</v>
      </c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3">
        <f t="shared" si="43"/>
        <v>102</v>
      </c>
      <c r="BB64" s="191">
        <v>0</v>
      </c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3">
        <f t="shared" si="44"/>
        <v>0</v>
      </c>
      <c r="BO64" s="200">
        <v>0</v>
      </c>
      <c r="BP64" s="200"/>
      <c r="BQ64" s="200"/>
      <c r="BR64" s="200"/>
      <c r="BS64" s="200"/>
      <c r="BT64" s="200"/>
      <c r="BU64" s="200"/>
      <c r="BV64" s="200"/>
      <c r="BW64" s="200"/>
      <c r="BX64" s="200"/>
      <c r="BY64" s="200"/>
      <c r="BZ64" s="188"/>
      <c r="CA64" s="186">
        <f t="shared" si="47"/>
        <v>0</v>
      </c>
      <c r="CB64" s="200">
        <v>0</v>
      </c>
      <c r="CC64" s="200"/>
      <c r="CD64" s="200"/>
      <c r="CE64" s="200"/>
      <c r="CF64" s="200"/>
      <c r="CG64" s="200"/>
      <c r="CH64" s="200"/>
      <c r="CI64" s="200"/>
      <c r="CJ64" s="200"/>
      <c r="CK64" s="200"/>
      <c r="CL64" s="200"/>
      <c r="CM64" s="200"/>
      <c r="CN64" s="186">
        <f t="shared" si="49"/>
        <v>0</v>
      </c>
      <c r="CO64" s="201">
        <f>AL64-BA64-CA64</f>
        <v>0</v>
      </c>
      <c r="CP64" s="201">
        <f t="shared" si="18"/>
        <v>0</v>
      </c>
      <c r="CQ64" s="201">
        <f t="shared" si="19"/>
        <v>826</v>
      </c>
      <c r="CR64" s="201">
        <f t="shared" si="20"/>
        <v>826</v>
      </c>
      <c r="CS64" s="202">
        <f t="shared" si="45"/>
        <v>102</v>
      </c>
      <c r="CT64" s="203">
        <f t="shared" si="35"/>
        <v>5.0999999999999997E-2</v>
      </c>
      <c r="CU64" s="204">
        <f t="shared" si="21"/>
        <v>0</v>
      </c>
      <c r="CV64" s="203">
        <f t="shared" si="22"/>
        <v>0</v>
      </c>
      <c r="CW64" s="203">
        <f t="shared" si="23"/>
        <v>0</v>
      </c>
      <c r="CX64" s="203">
        <f t="shared" si="24"/>
        <v>0</v>
      </c>
      <c r="CY64" s="205">
        <f t="shared" si="25"/>
        <v>0</v>
      </c>
      <c r="CZ64" s="205">
        <f t="shared" si="26"/>
        <v>0</v>
      </c>
      <c r="DA64" s="205">
        <f t="shared" si="27"/>
        <v>0</v>
      </c>
      <c r="DB64" s="205">
        <f t="shared" si="28"/>
        <v>0</v>
      </c>
      <c r="DC64" s="205">
        <f t="shared" si="29"/>
        <v>0</v>
      </c>
      <c r="DD64" s="205">
        <f t="shared" si="30"/>
        <v>0</v>
      </c>
      <c r="DE64" s="205">
        <f t="shared" si="31"/>
        <v>0</v>
      </c>
      <c r="DF64" s="206">
        <f t="shared" si="32"/>
        <v>5.0999999999999997E-2</v>
      </c>
      <c r="DG64" s="202">
        <v>2000</v>
      </c>
      <c r="DH64" s="207">
        <f>DG64/7</f>
        <v>285.71428571428572</v>
      </c>
      <c r="DI64" s="186">
        <f t="shared" si="50"/>
        <v>2200</v>
      </c>
      <c r="DJ64" s="186">
        <f t="shared" si="51"/>
        <v>2800</v>
      </c>
      <c r="DK64" s="208"/>
      <c r="DL64" s="209"/>
      <c r="DM64" s="57"/>
      <c r="DN64" s="36"/>
      <c r="DO64" s="36"/>
      <c r="DP64" s="36"/>
      <c r="DQ64" s="37"/>
      <c r="DR64" s="37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8"/>
    </row>
    <row r="65" spans="1:138" ht="120" customHeight="1" thickTop="1" thickBot="1" x14ac:dyDescent="0.3">
      <c r="A65" s="60">
        <v>57</v>
      </c>
      <c r="B65" s="108" t="s">
        <v>164</v>
      </c>
      <c r="C65" s="108" t="s">
        <v>165</v>
      </c>
      <c r="D65" s="61">
        <f t="shared" si="37"/>
        <v>919</v>
      </c>
      <c r="E65" s="62">
        <v>403</v>
      </c>
      <c r="F65" s="85">
        <v>1</v>
      </c>
      <c r="G65" s="85">
        <v>6</v>
      </c>
      <c r="H65" s="86">
        <v>3</v>
      </c>
      <c r="I65" s="87">
        <v>509</v>
      </c>
      <c r="J65" s="61">
        <f t="shared" si="11"/>
        <v>922</v>
      </c>
      <c r="K65" s="109">
        <v>26</v>
      </c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63">
        <f t="shared" si="46"/>
        <v>26</v>
      </c>
      <c r="X65" s="109">
        <v>1</v>
      </c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64">
        <f>SUM(X65:AI65)</f>
        <v>1</v>
      </c>
      <c r="AK65" s="152">
        <f t="shared" si="40"/>
        <v>27</v>
      </c>
      <c r="AL65" s="210">
        <f t="shared" si="41"/>
        <v>938</v>
      </c>
      <c r="AM65" s="211">
        <f t="shared" si="15"/>
        <v>509</v>
      </c>
      <c r="AN65" s="212">
        <f t="shared" si="42"/>
        <v>2</v>
      </c>
      <c r="AO65" s="159">
        <v>68</v>
      </c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4">
        <f t="shared" si="43"/>
        <v>68</v>
      </c>
      <c r="BB65" s="109">
        <v>0</v>
      </c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64">
        <f t="shared" si="44"/>
        <v>0</v>
      </c>
      <c r="BO65" s="85">
        <v>2</v>
      </c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110"/>
      <c r="CA65" s="61">
        <f t="shared" si="47"/>
        <v>2</v>
      </c>
      <c r="CB65" s="85">
        <v>2</v>
      </c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61">
        <f t="shared" si="49"/>
        <v>2</v>
      </c>
      <c r="CO65" s="119">
        <f t="shared" si="17"/>
        <v>868</v>
      </c>
      <c r="CP65" s="119">
        <f t="shared" si="18"/>
        <v>509</v>
      </c>
      <c r="CQ65" s="162">
        <f t="shared" si="19"/>
        <v>0</v>
      </c>
      <c r="CR65" s="119">
        <f t="shared" si="20"/>
        <v>868</v>
      </c>
      <c r="CS65" s="67">
        <f t="shared" si="45"/>
        <v>68</v>
      </c>
      <c r="CT65" s="111">
        <f t="shared" si="35"/>
        <v>1.5798155333039055</v>
      </c>
      <c r="CU65" s="112">
        <f t="shared" si="21"/>
        <v>0</v>
      </c>
      <c r="CV65" s="111">
        <f t="shared" si="22"/>
        <v>0</v>
      </c>
      <c r="CW65" s="111">
        <f t="shared" si="23"/>
        <v>0</v>
      </c>
      <c r="CX65" s="111">
        <f t="shared" si="24"/>
        <v>0</v>
      </c>
      <c r="CY65" s="111">
        <f t="shared" si="25"/>
        <v>0</v>
      </c>
      <c r="CZ65" s="111">
        <f t="shared" si="26"/>
        <v>0</v>
      </c>
      <c r="DA65" s="111">
        <f t="shared" si="27"/>
        <v>0</v>
      </c>
      <c r="DB65" s="111">
        <f t="shared" si="28"/>
        <v>0</v>
      </c>
      <c r="DC65" s="111">
        <f t="shared" si="29"/>
        <v>0</v>
      </c>
      <c r="DD65" s="111">
        <f t="shared" si="30"/>
        <v>0</v>
      </c>
      <c r="DE65" s="111">
        <f t="shared" si="31"/>
        <v>0</v>
      </c>
      <c r="DF65" s="176">
        <f t="shared" si="32"/>
        <v>1.5798155333039055</v>
      </c>
      <c r="DG65" s="180">
        <v>43.042999999999999</v>
      </c>
      <c r="DH65" s="66">
        <v>43.042999999999999</v>
      </c>
      <c r="DI65" s="61">
        <f t="shared" si="33"/>
        <v>55.9559</v>
      </c>
      <c r="DJ65" s="61">
        <f t="shared" si="34"/>
        <v>73.173099999999991</v>
      </c>
      <c r="DK65" s="93">
        <v>38</v>
      </c>
      <c r="DL65" s="94">
        <v>74</v>
      </c>
      <c r="DM65" s="57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8"/>
    </row>
    <row r="66" spans="1:138" ht="120" customHeight="1" thickBot="1" x14ac:dyDescent="0.3">
      <c r="A66" s="68">
        <v>58</v>
      </c>
      <c r="B66" s="99" t="s">
        <v>62</v>
      </c>
      <c r="C66" s="99" t="s">
        <v>166</v>
      </c>
      <c r="D66" s="20">
        <f t="shared" si="37"/>
        <v>240</v>
      </c>
      <c r="E66" s="21">
        <v>151</v>
      </c>
      <c r="F66" s="78">
        <v>2</v>
      </c>
      <c r="G66" s="78">
        <v>28</v>
      </c>
      <c r="H66" s="83">
        <v>24</v>
      </c>
      <c r="I66" s="19">
        <v>59</v>
      </c>
      <c r="J66" s="20">
        <f t="shared" si="11"/>
        <v>264</v>
      </c>
      <c r="K66" s="101">
        <v>39</v>
      </c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25">
        <f t="shared" si="46"/>
        <v>39</v>
      </c>
      <c r="X66" s="101">
        <v>3</v>
      </c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26">
        <f t="shared" si="39"/>
        <v>3</v>
      </c>
      <c r="AK66" s="150">
        <f t="shared" si="40"/>
        <v>42</v>
      </c>
      <c r="AL66" s="164">
        <f t="shared" si="41"/>
        <v>249</v>
      </c>
      <c r="AM66" s="165">
        <f t="shared" si="15"/>
        <v>59</v>
      </c>
      <c r="AN66" s="166">
        <f t="shared" si="42"/>
        <v>5</v>
      </c>
      <c r="AO66" s="156">
        <v>6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6">
        <f t="shared" si="43"/>
        <v>6</v>
      </c>
      <c r="BB66" s="101">
        <v>0</v>
      </c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26">
        <f t="shared" si="44"/>
        <v>0</v>
      </c>
      <c r="BO66" s="78">
        <v>4</v>
      </c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81"/>
      <c r="CA66" s="20">
        <f t="shared" si="47"/>
        <v>4</v>
      </c>
      <c r="CB66" s="78">
        <v>1</v>
      </c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20">
        <f t="shared" si="49"/>
        <v>1</v>
      </c>
      <c r="CO66" s="117">
        <f t="shared" si="17"/>
        <v>239</v>
      </c>
      <c r="CP66" s="117">
        <f t="shared" si="18"/>
        <v>59</v>
      </c>
      <c r="CQ66" s="117">
        <f t="shared" si="19"/>
        <v>4</v>
      </c>
      <c r="CR66" s="117">
        <f t="shared" si="20"/>
        <v>243</v>
      </c>
      <c r="CS66" s="33">
        <f t="shared" si="45"/>
        <v>6</v>
      </c>
      <c r="CT66" s="102">
        <f t="shared" si="35"/>
        <v>0.29970029970029971</v>
      </c>
      <c r="CU66" s="103">
        <f t="shared" si="21"/>
        <v>0</v>
      </c>
      <c r="CV66" s="102">
        <f t="shared" si="22"/>
        <v>0</v>
      </c>
      <c r="CW66" s="102">
        <f t="shared" si="23"/>
        <v>0</v>
      </c>
      <c r="CX66" s="102">
        <f t="shared" si="24"/>
        <v>0</v>
      </c>
      <c r="CY66" s="102">
        <f t="shared" si="25"/>
        <v>0</v>
      </c>
      <c r="CZ66" s="102">
        <f t="shared" si="26"/>
        <v>0</v>
      </c>
      <c r="DA66" s="102">
        <f t="shared" si="27"/>
        <v>0</v>
      </c>
      <c r="DB66" s="102">
        <f t="shared" si="28"/>
        <v>0</v>
      </c>
      <c r="DC66" s="102">
        <f t="shared" si="29"/>
        <v>0</v>
      </c>
      <c r="DD66" s="102">
        <f t="shared" si="30"/>
        <v>0</v>
      </c>
      <c r="DE66" s="102">
        <f t="shared" si="31"/>
        <v>0</v>
      </c>
      <c r="DF66" s="174">
        <f t="shared" si="32"/>
        <v>0.29970029970029971</v>
      </c>
      <c r="DG66" s="178">
        <v>20.02</v>
      </c>
      <c r="DH66" s="32">
        <v>20.02</v>
      </c>
      <c r="DI66" s="20">
        <f t="shared" si="33"/>
        <v>26.026</v>
      </c>
      <c r="DJ66" s="20">
        <f t="shared" si="34"/>
        <v>34.033999999999999</v>
      </c>
      <c r="DK66" s="91">
        <v>92</v>
      </c>
      <c r="DL66" s="95">
        <v>7</v>
      </c>
      <c r="DM66" s="57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8"/>
    </row>
    <row r="67" spans="1:138" ht="120" customHeight="1" thickBot="1" x14ac:dyDescent="0.3">
      <c r="A67" s="68">
        <v>59</v>
      </c>
      <c r="B67" s="99" t="s">
        <v>167</v>
      </c>
      <c r="C67" s="99" t="s">
        <v>168</v>
      </c>
      <c r="D67" s="20">
        <f t="shared" si="37"/>
        <v>809</v>
      </c>
      <c r="E67" s="21">
        <v>260</v>
      </c>
      <c r="F67" s="78">
        <v>0</v>
      </c>
      <c r="G67" s="78">
        <v>14</v>
      </c>
      <c r="H67" s="83">
        <v>5</v>
      </c>
      <c r="I67" s="19">
        <v>535</v>
      </c>
      <c r="J67" s="20">
        <f t="shared" si="11"/>
        <v>814</v>
      </c>
      <c r="K67" s="101">
        <v>18</v>
      </c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25">
        <f t="shared" si="46"/>
        <v>18</v>
      </c>
      <c r="X67" s="101">
        <v>1</v>
      </c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26">
        <f t="shared" si="39"/>
        <v>1</v>
      </c>
      <c r="AK67" s="150">
        <f t="shared" si="40"/>
        <v>19</v>
      </c>
      <c r="AL67" s="164">
        <f t="shared" si="41"/>
        <v>813</v>
      </c>
      <c r="AM67" s="165">
        <f t="shared" si="15"/>
        <v>535</v>
      </c>
      <c r="AN67" s="166">
        <f t="shared" si="42"/>
        <v>1</v>
      </c>
      <c r="AO67" s="156">
        <v>44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6">
        <f t="shared" si="43"/>
        <v>44</v>
      </c>
      <c r="BB67" s="101">
        <v>0</v>
      </c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26">
        <f t="shared" si="44"/>
        <v>0</v>
      </c>
      <c r="BO67" s="78">
        <v>3</v>
      </c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81"/>
      <c r="CA67" s="20">
        <f t="shared" si="47"/>
        <v>3</v>
      </c>
      <c r="CB67" s="78">
        <v>1</v>
      </c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20">
        <f t="shared" si="49"/>
        <v>1</v>
      </c>
      <c r="CO67" s="117">
        <f t="shared" si="17"/>
        <v>766</v>
      </c>
      <c r="CP67" s="117">
        <f t="shared" si="18"/>
        <v>535</v>
      </c>
      <c r="CQ67" s="161">
        <f>AN67-BN67-CN67</f>
        <v>0</v>
      </c>
      <c r="CR67" s="117">
        <f t="shared" si="20"/>
        <v>766</v>
      </c>
      <c r="CS67" s="33">
        <f t="shared" si="45"/>
        <v>44</v>
      </c>
      <c r="CT67" s="102">
        <f t="shared" si="35"/>
        <v>1.0222335803731153</v>
      </c>
      <c r="CU67" s="103">
        <f t="shared" si="21"/>
        <v>0</v>
      </c>
      <c r="CV67" s="102">
        <f t="shared" si="22"/>
        <v>0</v>
      </c>
      <c r="CW67" s="102">
        <f t="shared" si="23"/>
        <v>0</v>
      </c>
      <c r="CX67" s="102">
        <f t="shared" si="24"/>
        <v>0</v>
      </c>
      <c r="CY67" s="102">
        <f t="shared" si="25"/>
        <v>0</v>
      </c>
      <c r="CZ67" s="102">
        <f t="shared" si="26"/>
        <v>0</v>
      </c>
      <c r="DA67" s="102">
        <f t="shared" si="27"/>
        <v>0</v>
      </c>
      <c r="DB67" s="102">
        <f t="shared" si="28"/>
        <v>0</v>
      </c>
      <c r="DC67" s="102">
        <f t="shared" si="29"/>
        <v>0</v>
      </c>
      <c r="DD67" s="102">
        <f t="shared" si="30"/>
        <v>0</v>
      </c>
      <c r="DE67" s="102">
        <f t="shared" si="31"/>
        <v>0</v>
      </c>
      <c r="DF67" s="174">
        <f t="shared" si="32"/>
        <v>1.0222335803731153</v>
      </c>
      <c r="DG67" s="178">
        <v>43.042999999999999</v>
      </c>
      <c r="DH67" s="32">
        <v>43.042999999999999</v>
      </c>
      <c r="DI67" s="20">
        <f t="shared" si="33"/>
        <v>55.9559</v>
      </c>
      <c r="DJ67" s="20">
        <f t="shared" si="34"/>
        <v>73.173099999999991</v>
      </c>
      <c r="DK67" s="91">
        <v>31</v>
      </c>
      <c r="DL67" s="95">
        <v>45</v>
      </c>
      <c r="DM67" s="57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8"/>
    </row>
    <row r="68" spans="1:138" ht="120" customHeight="1" thickBot="1" x14ac:dyDescent="0.3">
      <c r="A68" s="68">
        <v>60</v>
      </c>
      <c r="B68" s="99" t="s">
        <v>63</v>
      </c>
      <c r="C68" s="99" t="s">
        <v>169</v>
      </c>
      <c r="D68" s="20">
        <f t="shared" si="37"/>
        <v>227</v>
      </c>
      <c r="E68" s="21">
        <v>164</v>
      </c>
      <c r="F68" s="78">
        <v>0</v>
      </c>
      <c r="G68" s="78">
        <v>11</v>
      </c>
      <c r="H68" s="83">
        <v>17</v>
      </c>
      <c r="I68" s="19">
        <v>52</v>
      </c>
      <c r="J68" s="20">
        <f t="shared" si="11"/>
        <v>244</v>
      </c>
      <c r="K68" s="101">
        <v>45</v>
      </c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25">
        <f t="shared" si="46"/>
        <v>45</v>
      </c>
      <c r="X68" s="101">
        <v>1</v>
      </c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26">
        <f t="shared" si="39"/>
        <v>1</v>
      </c>
      <c r="AK68" s="150">
        <f t="shared" si="40"/>
        <v>46</v>
      </c>
      <c r="AL68" s="164">
        <f t="shared" si="41"/>
        <v>261</v>
      </c>
      <c r="AM68" s="165">
        <f t="shared" si="15"/>
        <v>52</v>
      </c>
      <c r="AN68" s="166">
        <f t="shared" si="42"/>
        <v>1</v>
      </c>
      <c r="AO68" s="156">
        <v>12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6">
        <f t="shared" si="43"/>
        <v>12</v>
      </c>
      <c r="BB68" s="101">
        <v>0</v>
      </c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26">
        <f t="shared" si="44"/>
        <v>0</v>
      </c>
      <c r="BO68" s="78">
        <v>3</v>
      </c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81"/>
      <c r="CA68" s="20">
        <f t="shared" si="47"/>
        <v>3</v>
      </c>
      <c r="CB68" s="78">
        <v>1</v>
      </c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20">
        <f t="shared" si="49"/>
        <v>1</v>
      </c>
      <c r="CO68" s="117">
        <f t="shared" si="17"/>
        <v>246</v>
      </c>
      <c r="CP68" s="117">
        <f t="shared" si="18"/>
        <v>52</v>
      </c>
      <c r="CQ68" s="117">
        <f t="shared" si="19"/>
        <v>0</v>
      </c>
      <c r="CR68" s="117">
        <f t="shared" si="20"/>
        <v>246</v>
      </c>
      <c r="CS68" s="33">
        <f t="shared" si="45"/>
        <v>12</v>
      </c>
      <c r="CT68" s="102">
        <f t="shared" si="35"/>
        <v>0.59940059940059942</v>
      </c>
      <c r="CU68" s="103">
        <f t="shared" si="21"/>
        <v>0</v>
      </c>
      <c r="CV68" s="102">
        <f t="shared" si="22"/>
        <v>0</v>
      </c>
      <c r="CW68" s="102">
        <f t="shared" si="23"/>
        <v>0</v>
      </c>
      <c r="CX68" s="102">
        <f t="shared" si="24"/>
        <v>0</v>
      </c>
      <c r="CY68" s="102">
        <f t="shared" si="25"/>
        <v>0</v>
      </c>
      <c r="CZ68" s="102">
        <f t="shared" si="26"/>
        <v>0</v>
      </c>
      <c r="DA68" s="102">
        <f t="shared" si="27"/>
        <v>0</v>
      </c>
      <c r="DB68" s="102">
        <f t="shared" si="28"/>
        <v>0</v>
      </c>
      <c r="DC68" s="102">
        <f t="shared" si="29"/>
        <v>0</v>
      </c>
      <c r="DD68" s="102">
        <f t="shared" si="30"/>
        <v>0</v>
      </c>
      <c r="DE68" s="102">
        <f t="shared" si="31"/>
        <v>0</v>
      </c>
      <c r="DF68" s="174">
        <f t="shared" si="32"/>
        <v>0.59940059940059942</v>
      </c>
      <c r="DG68" s="178">
        <v>20.02</v>
      </c>
      <c r="DH68" s="32">
        <v>20.02</v>
      </c>
      <c r="DI68" s="20">
        <f t="shared" si="33"/>
        <v>26.026</v>
      </c>
      <c r="DJ68" s="20">
        <f t="shared" si="34"/>
        <v>34.033999999999999</v>
      </c>
      <c r="DK68" s="91">
        <v>115</v>
      </c>
      <c r="DL68" s="95">
        <v>18</v>
      </c>
      <c r="DM68" s="57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8"/>
    </row>
    <row r="69" spans="1:138" ht="120" customHeight="1" thickBot="1" x14ac:dyDescent="0.3">
      <c r="A69" s="68">
        <v>61</v>
      </c>
      <c r="B69" s="99" t="s">
        <v>64</v>
      </c>
      <c r="C69" s="99" t="s">
        <v>170</v>
      </c>
      <c r="D69" s="20">
        <f t="shared" si="37"/>
        <v>39</v>
      </c>
      <c r="E69" s="21">
        <v>28</v>
      </c>
      <c r="F69" s="78">
        <v>0</v>
      </c>
      <c r="G69" s="78">
        <v>7</v>
      </c>
      <c r="H69" s="83">
        <v>9</v>
      </c>
      <c r="I69" s="19">
        <v>4</v>
      </c>
      <c r="J69" s="20">
        <f t="shared" si="11"/>
        <v>48</v>
      </c>
      <c r="K69" s="101">
        <v>8</v>
      </c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25">
        <f t="shared" si="46"/>
        <v>8</v>
      </c>
      <c r="X69" s="101">
        <v>3</v>
      </c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26">
        <f t="shared" si="39"/>
        <v>3</v>
      </c>
      <c r="AK69" s="150">
        <f t="shared" si="40"/>
        <v>11</v>
      </c>
      <c r="AL69" s="164">
        <f t="shared" si="41"/>
        <v>40</v>
      </c>
      <c r="AM69" s="165">
        <f t="shared" si="15"/>
        <v>4</v>
      </c>
      <c r="AN69" s="166">
        <f t="shared" si="42"/>
        <v>3</v>
      </c>
      <c r="AO69" s="156">
        <v>5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6">
        <f t="shared" si="43"/>
        <v>5</v>
      </c>
      <c r="BB69" s="101">
        <v>0</v>
      </c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26">
        <f t="shared" si="44"/>
        <v>0</v>
      </c>
      <c r="BO69" s="78">
        <v>1</v>
      </c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81"/>
      <c r="CA69" s="20">
        <f t="shared" si="47"/>
        <v>1</v>
      </c>
      <c r="CB69" s="78">
        <v>0</v>
      </c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20">
        <f t="shared" si="49"/>
        <v>0</v>
      </c>
      <c r="CO69" s="117">
        <f t="shared" si="17"/>
        <v>34</v>
      </c>
      <c r="CP69" s="117">
        <f t="shared" si="18"/>
        <v>4</v>
      </c>
      <c r="CQ69" s="117">
        <f t="shared" si="19"/>
        <v>3</v>
      </c>
      <c r="CR69" s="117">
        <f t="shared" si="20"/>
        <v>37</v>
      </c>
      <c r="CS69" s="33">
        <f t="shared" si="45"/>
        <v>5</v>
      </c>
      <c r="CT69" s="102">
        <f t="shared" si="35"/>
        <v>0.99900099900099903</v>
      </c>
      <c r="CU69" s="103">
        <f t="shared" si="21"/>
        <v>0</v>
      </c>
      <c r="CV69" s="102">
        <f t="shared" si="22"/>
        <v>0</v>
      </c>
      <c r="CW69" s="102">
        <f t="shared" si="23"/>
        <v>0</v>
      </c>
      <c r="CX69" s="102">
        <f t="shared" si="24"/>
        <v>0</v>
      </c>
      <c r="CY69" s="102">
        <f t="shared" si="25"/>
        <v>0</v>
      </c>
      <c r="CZ69" s="102">
        <f t="shared" si="26"/>
        <v>0</v>
      </c>
      <c r="DA69" s="102">
        <f t="shared" si="27"/>
        <v>0</v>
      </c>
      <c r="DB69" s="102">
        <f t="shared" si="28"/>
        <v>0</v>
      </c>
      <c r="DC69" s="102">
        <f t="shared" si="29"/>
        <v>0</v>
      </c>
      <c r="DD69" s="102">
        <f t="shared" si="30"/>
        <v>0</v>
      </c>
      <c r="DE69" s="102">
        <f t="shared" si="31"/>
        <v>0</v>
      </c>
      <c r="DF69" s="174">
        <f t="shared" si="32"/>
        <v>0.99900099900099903</v>
      </c>
      <c r="DG69" s="178">
        <v>5.0049999999999999</v>
      </c>
      <c r="DH69" s="32">
        <v>5.0049999999999999</v>
      </c>
      <c r="DI69" s="20">
        <f t="shared" si="33"/>
        <v>6.5065</v>
      </c>
      <c r="DJ69" s="20">
        <f t="shared" si="34"/>
        <v>8.5084999999999997</v>
      </c>
      <c r="DK69" s="91">
        <v>20</v>
      </c>
      <c r="DL69" s="95">
        <v>5</v>
      </c>
      <c r="DM69" s="57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8"/>
    </row>
    <row r="70" spans="1:138" ht="120" customHeight="1" thickBot="1" x14ac:dyDescent="0.3">
      <c r="A70" s="68">
        <v>62</v>
      </c>
      <c r="B70" s="99" t="s">
        <v>65</v>
      </c>
      <c r="C70" s="99" t="s">
        <v>171</v>
      </c>
      <c r="D70" s="20">
        <f t="shared" si="37"/>
        <v>73</v>
      </c>
      <c r="E70" s="21">
        <v>60</v>
      </c>
      <c r="F70" s="78">
        <v>0</v>
      </c>
      <c r="G70" s="78">
        <v>11</v>
      </c>
      <c r="H70" s="83">
        <v>9</v>
      </c>
      <c r="I70" s="19">
        <v>2</v>
      </c>
      <c r="J70" s="20">
        <f t="shared" si="11"/>
        <v>82</v>
      </c>
      <c r="K70" s="101">
        <v>7</v>
      </c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25">
        <f t="shared" si="46"/>
        <v>7</v>
      </c>
      <c r="X70" s="101">
        <v>0</v>
      </c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26">
        <f t="shared" si="39"/>
        <v>0</v>
      </c>
      <c r="AK70" s="150">
        <f t="shared" si="40"/>
        <v>7</v>
      </c>
      <c r="AL70" s="164">
        <f t="shared" si="41"/>
        <v>69</v>
      </c>
      <c r="AM70" s="165">
        <f t="shared" si="15"/>
        <v>2</v>
      </c>
      <c r="AN70" s="166">
        <f t="shared" si="42"/>
        <v>0</v>
      </c>
      <c r="AO70" s="156">
        <v>2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6">
        <f t="shared" si="43"/>
        <v>2</v>
      </c>
      <c r="BB70" s="101">
        <v>0</v>
      </c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26">
        <f t="shared" si="44"/>
        <v>0</v>
      </c>
      <c r="BO70" s="78">
        <v>0</v>
      </c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81"/>
      <c r="CA70" s="20">
        <f t="shared" si="47"/>
        <v>0</v>
      </c>
      <c r="CB70" s="78">
        <v>0</v>
      </c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20">
        <f t="shared" si="49"/>
        <v>0</v>
      </c>
      <c r="CO70" s="117">
        <f t="shared" si="17"/>
        <v>67</v>
      </c>
      <c r="CP70" s="117">
        <f t="shared" si="18"/>
        <v>2</v>
      </c>
      <c r="CQ70" s="117">
        <f t="shared" si="19"/>
        <v>0</v>
      </c>
      <c r="CR70" s="117">
        <f t="shared" si="20"/>
        <v>67</v>
      </c>
      <c r="CS70" s="33">
        <f t="shared" si="45"/>
        <v>2</v>
      </c>
      <c r="CT70" s="102">
        <f t="shared" si="35"/>
        <v>0.39960039960039961</v>
      </c>
      <c r="CU70" s="103">
        <f t="shared" si="21"/>
        <v>0</v>
      </c>
      <c r="CV70" s="102">
        <f t="shared" si="22"/>
        <v>0</v>
      </c>
      <c r="CW70" s="102">
        <f t="shared" si="23"/>
        <v>0</v>
      </c>
      <c r="CX70" s="102">
        <f t="shared" si="24"/>
        <v>0</v>
      </c>
      <c r="CY70" s="102">
        <f t="shared" si="25"/>
        <v>0</v>
      </c>
      <c r="CZ70" s="102">
        <f t="shared" si="26"/>
        <v>0</v>
      </c>
      <c r="DA70" s="102">
        <f t="shared" si="27"/>
        <v>0</v>
      </c>
      <c r="DB70" s="102">
        <f t="shared" si="28"/>
        <v>0</v>
      </c>
      <c r="DC70" s="102">
        <f t="shared" si="29"/>
        <v>0</v>
      </c>
      <c r="DD70" s="102">
        <f t="shared" si="30"/>
        <v>0</v>
      </c>
      <c r="DE70" s="102">
        <f t="shared" si="31"/>
        <v>0</v>
      </c>
      <c r="DF70" s="174">
        <f t="shared" si="32"/>
        <v>0.39960039960039961</v>
      </c>
      <c r="DG70" s="178">
        <v>5.0049999999999999</v>
      </c>
      <c r="DH70" s="32">
        <v>5.0049999999999999</v>
      </c>
      <c r="DI70" s="20">
        <f t="shared" si="33"/>
        <v>6.5065</v>
      </c>
      <c r="DJ70" s="20">
        <f t="shared" si="34"/>
        <v>8.5084999999999997</v>
      </c>
      <c r="DK70" s="91">
        <v>5</v>
      </c>
      <c r="DL70" s="95">
        <v>2</v>
      </c>
      <c r="DM70" s="57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8"/>
    </row>
    <row r="71" spans="1:138" ht="120" customHeight="1" thickBot="1" x14ac:dyDescent="0.3">
      <c r="A71" s="68">
        <v>63</v>
      </c>
      <c r="B71" s="99" t="s">
        <v>172</v>
      </c>
      <c r="C71" s="99" t="s">
        <v>173</v>
      </c>
      <c r="D71" s="20">
        <f t="shared" si="37"/>
        <v>190</v>
      </c>
      <c r="E71" s="21">
        <v>119</v>
      </c>
      <c r="F71" s="78">
        <v>4</v>
      </c>
      <c r="G71" s="78">
        <v>32</v>
      </c>
      <c r="H71" s="83">
        <v>18</v>
      </c>
      <c r="I71" s="19">
        <v>35</v>
      </c>
      <c r="J71" s="20">
        <f t="shared" si="11"/>
        <v>208</v>
      </c>
      <c r="K71" s="101">
        <v>29</v>
      </c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25">
        <f t="shared" si="46"/>
        <v>29</v>
      </c>
      <c r="X71" s="101">
        <v>2</v>
      </c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26">
        <f t="shared" si="39"/>
        <v>2</v>
      </c>
      <c r="AK71" s="150">
        <f t="shared" si="40"/>
        <v>31</v>
      </c>
      <c r="AL71" s="164">
        <f t="shared" si="41"/>
        <v>183</v>
      </c>
      <c r="AM71" s="165">
        <f t="shared" si="15"/>
        <v>35</v>
      </c>
      <c r="AN71" s="166">
        <f t="shared" si="42"/>
        <v>6</v>
      </c>
      <c r="AO71" s="156">
        <v>16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6">
        <f t="shared" si="43"/>
        <v>16</v>
      </c>
      <c r="BB71" s="101">
        <v>0</v>
      </c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26">
        <f t="shared" si="44"/>
        <v>0</v>
      </c>
      <c r="BO71" s="78">
        <v>3</v>
      </c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81"/>
      <c r="CA71" s="20">
        <f t="shared" si="47"/>
        <v>3</v>
      </c>
      <c r="CB71" s="78">
        <v>3</v>
      </c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20">
        <f t="shared" si="49"/>
        <v>3</v>
      </c>
      <c r="CO71" s="161">
        <f t="shared" si="17"/>
        <v>164</v>
      </c>
      <c r="CP71" s="117">
        <f t="shared" si="18"/>
        <v>35</v>
      </c>
      <c r="CQ71" s="117">
        <f t="shared" si="19"/>
        <v>3</v>
      </c>
      <c r="CR71" s="117">
        <f t="shared" si="20"/>
        <v>167</v>
      </c>
      <c r="CS71" s="33">
        <f t="shared" si="45"/>
        <v>16</v>
      </c>
      <c r="CT71" s="102">
        <f t="shared" si="35"/>
        <v>0.79920079920079923</v>
      </c>
      <c r="CU71" s="103">
        <f t="shared" si="21"/>
        <v>0</v>
      </c>
      <c r="CV71" s="102">
        <f t="shared" si="22"/>
        <v>0</v>
      </c>
      <c r="CW71" s="102">
        <f t="shared" si="23"/>
        <v>0</v>
      </c>
      <c r="CX71" s="102">
        <f t="shared" si="24"/>
        <v>0</v>
      </c>
      <c r="CY71" s="102">
        <f t="shared" si="25"/>
        <v>0</v>
      </c>
      <c r="CZ71" s="102">
        <f t="shared" si="26"/>
        <v>0</v>
      </c>
      <c r="DA71" s="102">
        <f t="shared" si="27"/>
        <v>0</v>
      </c>
      <c r="DB71" s="102">
        <f t="shared" si="28"/>
        <v>0</v>
      </c>
      <c r="DC71" s="102">
        <f t="shared" si="29"/>
        <v>0</v>
      </c>
      <c r="DD71" s="102">
        <f t="shared" si="30"/>
        <v>0</v>
      </c>
      <c r="DE71" s="102">
        <f t="shared" si="31"/>
        <v>0</v>
      </c>
      <c r="DF71" s="174">
        <f t="shared" si="32"/>
        <v>0.79920079920079923</v>
      </c>
      <c r="DG71" s="178">
        <v>20.02</v>
      </c>
      <c r="DH71" s="32">
        <v>20.02</v>
      </c>
      <c r="DI71" s="20">
        <f t="shared" si="33"/>
        <v>26.026</v>
      </c>
      <c r="DJ71" s="20">
        <f t="shared" si="34"/>
        <v>34.033999999999999</v>
      </c>
      <c r="DK71" s="91">
        <v>45</v>
      </c>
      <c r="DL71" s="95">
        <v>19</v>
      </c>
      <c r="DM71" s="57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8"/>
    </row>
    <row r="72" spans="1:138" ht="120" customHeight="1" thickBot="1" x14ac:dyDescent="0.3">
      <c r="A72" s="68">
        <v>64</v>
      </c>
      <c r="B72" s="99" t="s">
        <v>174</v>
      </c>
      <c r="C72" s="99" t="s">
        <v>175</v>
      </c>
      <c r="D72" s="20">
        <f t="shared" si="37"/>
        <v>172</v>
      </c>
      <c r="E72" s="21">
        <v>95</v>
      </c>
      <c r="F72" s="78">
        <v>2</v>
      </c>
      <c r="G72" s="78">
        <v>36</v>
      </c>
      <c r="H72" s="83">
        <v>17</v>
      </c>
      <c r="I72" s="19">
        <v>39</v>
      </c>
      <c r="J72" s="20">
        <f t="shared" si="11"/>
        <v>189</v>
      </c>
      <c r="K72" s="101">
        <v>33</v>
      </c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25">
        <f t="shared" si="46"/>
        <v>33</v>
      </c>
      <c r="X72" s="101">
        <v>1</v>
      </c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26">
        <f t="shared" ref="AJ72:AJ102" si="52">SUM(X72:AI72)</f>
        <v>1</v>
      </c>
      <c r="AK72" s="150">
        <f t="shared" ref="AK72:AK102" si="53">W72+AJ72</f>
        <v>34</v>
      </c>
      <c r="AL72" s="164">
        <f t="shared" ref="AL72:AL102" si="54">E72+I72+W72</f>
        <v>167</v>
      </c>
      <c r="AM72" s="165">
        <f t="shared" si="15"/>
        <v>39</v>
      </c>
      <c r="AN72" s="166">
        <f t="shared" ref="AN72:AN102" si="55">F72+AJ72</f>
        <v>3</v>
      </c>
      <c r="AO72" s="156">
        <v>28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6">
        <f t="shared" ref="BA72:BA102" si="56">SUM(AO72:AZ72)</f>
        <v>28</v>
      </c>
      <c r="BB72" s="101">
        <v>0</v>
      </c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26">
        <f t="shared" ref="BN72:BN102" si="57">SUM(BB72:BM72)</f>
        <v>0</v>
      </c>
      <c r="BO72" s="78">
        <v>2</v>
      </c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81"/>
      <c r="CA72" s="20">
        <f t="shared" si="47"/>
        <v>2</v>
      </c>
      <c r="CB72" s="78">
        <v>1</v>
      </c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20">
        <f t="shared" si="49"/>
        <v>1</v>
      </c>
      <c r="CO72" s="117">
        <f t="shared" si="17"/>
        <v>137</v>
      </c>
      <c r="CP72" s="117">
        <f t="shared" si="18"/>
        <v>39</v>
      </c>
      <c r="CQ72" s="117">
        <f t="shared" si="19"/>
        <v>2</v>
      </c>
      <c r="CR72" s="117">
        <f t="shared" si="20"/>
        <v>139</v>
      </c>
      <c r="CS72" s="33">
        <f t="shared" ref="CS72:CS102" si="58">BA72</f>
        <v>28</v>
      </c>
      <c r="CT72" s="102">
        <f t="shared" si="35"/>
        <v>1.3986013986013985</v>
      </c>
      <c r="CU72" s="103">
        <f t="shared" si="21"/>
        <v>0</v>
      </c>
      <c r="CV72" s="102">
        <f t="shared" si="22"/>
        <v>0</v>
      </c>
      <c r="CW72" s="102">
        <f t="shared" si="23"/>
        <v>0</v>
      </c>
      <c r="CX72" s="102">
        <f t="shared" si="24"/>
        <v>0</v>
      </c>
      <c r="CY72" s="102">
        <f t="shared" si="25"/>
        <v>0</v>
      </c>
      <c r="CZ72" s="102">
        <f t="shared" si="26"/>
        <v>0</v>
      </c>
      <c r="DA72" s="102">
        <f t="shared" si="27"/>
        <v>0</v>
      </c>
      <c r="DB72" s="102">
        <f t="shared" si="28"/>
        <v>0</v>
      </c>
      <c r="DC72" s="102">
        <f t="shared" si="29"/>
        <v>0</v>
      </c>
      <c r="DD72" s="102">
        <f t="shared" si="30"/>
        <v>0</v>
      </c>
      <c r="DE72" s="102">
        <f t="shared" si="31"/>
        <v>0</v>
      </c>
      <c r="DF72" s="174">
        <f t="shared" si="32"/>
        <v>1.3986013986013985</v>
      </c>
      <c r="DG72" s="178">
        <v>20.02</v>
      </c>
      <c r="DH72" s="32">
        <v>20.02</v>
      </c>
      <c r="DI72" s="20">
        <f t="shared" si="33"/>
        <v>26.026</v>
      </c>
      <c r="DJ72" s="20">
        <f t="shared" si="34"/>
        <v>34.033999999999999</v>
      </c>
      <c r="DK72" s="91">
        <v>43</v>
      </c>
      <c r="DL72" s="95">
        <v>27</v>
      </c>
      <c r="DM72" s="57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8"/>
    </row>
    <row r="73" spans="1:138" ht="120" customHeight="1" thickBot="1" x14ac:dyDescent="0.3">
      <c r="A73" s="68">
        <v>65</v>
      </c>
      <c r="B73" s="99" t="s">
        <v>176</v>
      </c>
      <c r="C73" s="99" t="s">
        <v>177</v>
      </c>
      <c r="D73" s="20">
        <f t="shared" si="37"/>
        <v>156</v>
      </c>
      <c r="E73" s="21">
        <v>90</v>
      </c>
      <c r="F73" s="78">
        <v>3</v>
      </c>
      <c r="G73" s="78">
        <v>30</v>
      </c>
      <c r="H73" s="83">
        <v>16</v>
      </c>
      <c r="I73" s="19">
        <v>33</v>
      </c>
      <c r="J73" s="20">
        <f t="shared" ref="J73:J102" si="59">SUM(E73:I73)</f>
        <v>172</v>
      </c>
      <c r="K73" s="101">
        <v>22</v>
      </c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25">
        <f t="shared" ref="W73:W102" si="60">SUM(K73:V73)</f>
        <v>22</v>
      </c>
      <c r="X73" s="101">
        <v>0</v>
      </c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26">
        <f t="shared" si="52"/>
        <v>0</v>
      </c>
      <c r="AK73" s="150">
        <f t="shared" si="53"/>
        <v>22</v>
      </c>
      <c r="AL73" s="164">
        <f t="shared" si="54"/>
        <v>145</v>
      </c>
      <c r="AM73" s="165">
        <f t="shared" ref="AM73:AM102" si="61">I73</f>
        <v>33</v>
      </c>
      <c r="AN73" s="166">
        <f t="shared" si="55"/>
        <v>3</v>
      </c>
      <c r="AO73" s="156">
        <v>17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6">
        <f t="shared" si="56"/>
        <v>17</v>
      </c>
      <c r="BB73" s="101">
        <v>0</v>
      </c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26">
        <f t="shared" si="57"/>
        <v>0</v>
      </c>
      <c r="BO73" s="78">
        <v>4</v>
      </c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81"/>
      <c r="CA73" s="20">
        <f t="shared" si="47"/>
        <v>4</v>
      </c>
      <c r="CB73" s="78">
        <v>2</v>
      </c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20">
        <f t="shared" si="49"/>
        <v>2</v>
      </c>
      <c r="CO73" s="117">
        <f t="shared" ref="CO73:CO102" si="62">AL73-BA73-CA73</f>
        <v>124</v>
      </c>
      <c r="CP73" s="117">
        <f t="shared" ref="CP73:CP102" si="63">I73</f>
        <v>33</v>
      </c>
      <c r="CQ73" s="117">
        <f t="shared" ref="CQ73:CQ102" si="64">AN73-BN73-CN73</f>
        <v>1</v>
      </c>
      <c r="CR73" s="117">
        <f t="shared" ref="CR73:CR102" si="65">SUM(CO73:CQ73)-CP73</f>
        <v>125</v>
      </c>
      <c r="CS73" s="33">
        <f t="shared" si="58"/>
        <v>17</v>
      </c>
      <c r="CT73" s="102">
        <f t="shared" ref="CT73:CT102" si="66">AO73/DG73</f>
        <v>0.84915084915084915</v>
      </c>
      <c r="CU73" s="103">
        <f t="shared" ref="CU73:CU102" si="67">AP73/DG73</f>
        <v>0</v>
      </c>
      <c r="CV73" s="102">
        <f t="shared" ref="CV73:CV102" si="68">AQ73/DG73</f>
        <v>0</v>
      </c>
      <c r="CW73" s="102">
        <f t="shared" ref="CW73:CW102" si="69">AR73/DG73</f>
        <v>0</v>
      </c>
      <c r="CX73" s="102">
        <f t="shared" ref="CX73:CX102" si="70">AS73/DG73</f>
        <v>0</v>
      </c>
      <c r="CY73" s="102">
        <f t="shared" ref="CY73:CY102" si="71">AT73/DG73</f>
        <v>0</v>
      </c>
      <c r="CZ73" s="102">
        <f t="shared" ref="CZ73:CZ102" si="72">AU73/DG73</f>
        <v>0</v>
      </c>
      <c r="DA73" s="102">
        <f t="shared" ref="DA73:DA102" si="73">AV73/DG73</f>
        <v>0</v>
      </c>
      <c r="DB73" s="102">
        <f t="shared" ref="DB73:DB102" si="74">AW73/DG73</f>
        <v>0</v>
      </c>
      <c r="DC73" s="102">
        <f t="shared" ref="DC73:DC102" si="75">AX73/DG73</f>
        <v>0</v>
      </c>
      <c r="DD73" s="102">
        <f t="shared" ref="DD73:DD102" si="76">AY73/DG73</f>
        <v>0</v>
      </c>
      <c r="DE73" s="102">
        <f t="shared" ref="DE73:DE102" si="77">AZ73/DG73</f>
        <v>0</v>
      </c>
      <c r="DF73" s="174">
        <f t="shared" ref="DF73:DF102" si="78">SUM(CT73:DE73)</f>
        <v>0.84915084915084915</v>
      </c>
      <c r="DG73" s="178">
        <v>20.02</v>
      </c>
      <c r="DH73" s="32">
        <v>20.02</v>
      </c>
      <c r="DI73" s="20">
        <f t="shared" ref="DI73:DI102" si="79">DG73*1.3</f>
        <v>26.026</v>
      </c>
      <c r="DJ73" s="20">
        <f t="shared" ref="DJ73:DJ102" si="80">DG73*1.7</f>
        <v>34.033999999999999</v>
      </c>
      <c r="DK73" s="91">
        <v>34</v>
      </c>
      <c r="DL73" s="95">
        <v>17</v>
      </c>
      <c r="DM73" s="57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8"/>
    </row>
    <row r="74" spans="1:138" ht="120" customHeight="1" thickBot="1" x14ac:dyDescent="0.3">
      <c r="A74" s="68">
        <v>66</v>
      </c>
      <c r="B74" s="99" t="s">
        <v>66</v>
      </c>
      <c r="C74" s="99" t="s">
        <v>178</v>
      </c>
      <c r="D74" s="20">
        <f t="shared" si="37"/>
        <v>304</v>
      </c>
      <c r="E74" s="21">
        <v>42</v>
      </c>
      <c r="F74" s="78">
        <v>152</v>
      </c>
      <c r="G74" s="78">
        <v>46</v>
      </c>
      <c r="H74" s="83">
        <v>72</v>
      </c>
      <c r="I74" s="19">
        <v>64</v>
      </c>
      <c r="J74" s="20">
        <f t="shared" si="59"/>
        <v>376</v>
      </c>
      <c r="K74" s="101">
        <v>23</v>
      </c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25">
        <f t="shared" si="60"/>
        <v>23</v>
      </c>
      <c r="X74" s="101">
        <v>1</v>
      </c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26">
        <f t="shared" si="52"/>
        <v>1</v>
      </c>
      <c r="AK74" s="150">
        <f t="shared" si="53"/>
        <v>24</v>
      </c>
      <c r="AL74" s="164">
        <f t="shared" si="54"/>
        <v>129</v>
      </c>
      <c r="AM74" s="165">
        <f t="shared" si="61"/>
        <v>64</v>
      </c>
      <c r="AN74" s="166">
        <f t="shared" si="55"/>
        <v>153</v>
      </c>
      <c r="AO74" s="156">
        <v>13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6">
        <f t="shared" si="56"/>
        <v>13</v>
      </c>
      <c r="BB74" s="101">
        <v>1</v>
      </c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26">
        <f t="shared" si="57"/>
        <v>1</v>
      </c>
      <c r="BO74" s="78">
        <v>0</v>
      </c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81"/>
      <c r="CA74" s="20">
        <f t="shared" si="47"/>
        <v>0</v>
      </c>
      <c r="CB74" s="78">
        <v>0</v>
      </c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20">
        <f t="shared" si="49"/>
        <v>0</v>
      </c>
      <c r="CO74" s="117">
        <f t="shared" si="62"/>
        <v>116</v>
      </c>
      <c r="CP74" s="117">
        <f t="shared" si="63"/>
        <v>64</v>
      </c>
      <c r="CQ74" s="117">
        <f t="shared" si="64"/>
        <v>152</v>
      </c>
      <c r="CR74" s="117">
        <f t="shared" si="65"/>
        <v>268</v>
      </c>
      <c r="CS74" s="33">
        <f t="shared" si="58"/>
        <v>13</v>
      </c>
      <c r="CT74" s="102">
        <f t="shared" si="66"/>
        <v>0.64935064935064934</v>
      </c>
      <c r="CU74" s="103">
        <f t="shared" si="67"/>
        <v>0</v>
      </c>
      <c r="CV74" s="102">
        <f t="shared" si="68"/>
        <v>0</v>
      </c>
      <c r="CW74" s="102">
        <f t="shared" si="69"/>
        <v>0</v>
      </c>
      <c r="CX74" s="102">
        <f t="shared" si="70"/>
        <v>0</v>
      </c>
      <c r="CY74" s="102">
        <f t="shared" si="71"/>
        <v>0</v>
      </c>
      <c r="CZ74" s="102">
        <f t="shared" si="72"/>
        <v>0</v>
      </c>
      <c r="DA74" s="102">
        <f t="shared" si="73"/>
        <v>0</v>
      </c>
      <c r="DB74" s="102">
        <f t="shared" si="74"/>
        <v>0</v>
      </c>
      <c r="DC74" s="102">
        <f t="shared" si="75"/>
        <v>0</v>
      </c>
      <c r="DD74" s="102">
        <f t="shared" si="76"/>
        <v>0</v>
      </c>
      <c r="DE74" s="102">
        <f t="shared" si="77"/>
        <v>0</v>
      </c>
      <c r="DF74" s="174">
        <f t="shared" si="78"/>
        <v>0.64935064935064934</v>
      </c>
      <c r="DG74" s="178">
        <v>20.02</v>
      </c>
      <c r="DH74" s="32">
        <v>20.02</v>
      </c>
      <c r="DI74" s="20">
        <f t="shared" si="79"/>
        <v>26.026</v>
      </c>
      <c r="DJ74" s="20">
        <f t="shared" si="80"/>
        <v>34.033999999999999</v>
      </c>
      <c r="DK74" s="91">
        <v>64</v>
      </c>
      <c r="DL74" s="95">
        <v>12</v>
      </c>
      <c r="DM74" s="57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8"/>
    </row>
    <row r="75" spans="1:138" ht="120" customHeight="1" thickBot="1" x14ac:dyDescent="0.3">
      <c r="A75" s="68">
        <v>67</v>
      </c>
      <c r="B75" s="99" t="s">
        <v>130</v>
      </c>
      <c r="C75" s="99" t="s">
        <v>179</v>
      </c>
      <c r="D75" s="20">
        <f t="shared" si="37"/>
        <v>254</v>
      </c>
      <c r="E75" s="47">
        <v>53</v>
      </c>
      <c r="F75" s="79">
        <v>96</v>
      </c>
      <c r="G75" s="79">
        <v>4</v>
      </c>
      <c r="H75" s="79">
        <v>27</v>
      </c>
      <c r="I75" s="80">
        <v>101</v>
      </c>
      <c r="J75" s="20">
        <f t="shared" si="59"/>
        <v>281</v>
      </c>
      <c r="K75" s="100">
        <v>12</v>
      </c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25">
        <f t="shared" si="60"/>
        <v>12</v>
      </c>
      <c r="X75" s="101">
        <v>1</v>
      </c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26">
        <f t="shared" si="52"/>
        <v>1</v>
      </c>
      <c r="AK75" s="150">
        <f t="shared" si="53"/>
        <v>13</v>
      </c>
      <c r="AL75" s="164">
        <f t="shared" si="54"/>
        <v>166</v>
      </c>
      <c r="AM75" s="165">
        <f t="shared" si="61"/>
        <v>101</v>
      </c>
      <c r="AN75" s="166">
        <f t="shared" si="55"/>
        <v>97</v>
      </c>
      <c r="AO75" s="156">
        <v>12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6">
        <f t="shared" si="56"/>
        <v>12</v>
      </c>
      <c r="BB75" s="100">
        <v>1</v>
      </c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26">
        <f t="shared" si="57"/>
        <v>1</v>
      </c>
      <c r="BO75" s="79">
        <v>0</v>
      </c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2"/>
      <c r="CA75" s="20">
        <f t="shared" si="47"/>
        <v>0</v>
      </c>
      <c r="CB75" s="79">
        <v>1</v>
      </c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20">
        <f t="shared" si="49"/>
        <v>1</v>
      </c>
      <c r="CO75" s="117">
        <f t="shared" si="62"/>
        <v>154</v>
      </c>
      <c r="CP75" s="117">
        <f t="shared" si="63"/>
        <v>101</v>
      </c>
      <c r="CQ75" s="117">
        <f t="shared" si="64"/>
        <v>95</v>
      </c>
      <c r="CR75" s="117">
        <f t="shared" si="65"/>
        <v>249</v>
      </c>
      <c r="CS75" s="33">
        <f t="shared" si="58"/>
        <v>12</v>
      </c>
      <c r="CT75" s="102">
        <f t="shared" si="66"/>
        <v>0.59940059940059942</v>
      </c>
      <c r="CU75" s="103">
        <f t="shared" si="67"/>
        <v>0</v>
      </c>
      <c r="CV75" s="102">
        <f t="shared" si="68"/>
        <v>0</v>
      </c>
      <c r="CW75" s="102">
        <f t="shared" si="69"/>
        <v>0</v>
      </c>
      <c r="CX75" s="102">
        <f t="shared" si="70"/>
        <v>0</v>
      </c>
      <c r="CY75" s="102">
        <f t="shared" si="71"/>
        <v>0</v>
      </c>
      <c r="CZ75" s="102">
        <f t="shared" si="72"/>
        <v>0</v>
      </c>
      <c r="DA75" s="102">
        <f t="shared" si="73"/>
        <v>0</v>
      </c>
      <c r="DB75" s="102">
        <f t="shared" si="74"/>
        <v>0</v>
      </c>
      <c r="DC75" s="102">
        <f t="shared" si="75"/>
        <v>0</v>
      </c>
      <c r="DD75" s="102">
        <f t="shared" si="76"/>
        <v>0</v>
      </c>
      <c r="DE75" s="102">
        <f t="shared" si="77"/>
        <v>0</v>
      </c>
      <c r="DF75" s="174">
        <f t="shared" si="78"/>
        <v>0.59940059940059942</v>
      </c>
      <c r="DG75" s="178">
        <v>20.02</v>
      </c>
      <c r="DH75" s="32">
        <v>20.02</v>
      </c>
      <c r="DI75" s="20">
        <f t="shared" si="79"/>
        <v>26.026</v>
      </c>
      <c r="DJ75" s="20">
        <f t="shared" si="80"/>
        <v>34.033999999999999</v>
      </c>
      <c r="DK75" s="91">
        <v>24</v>
      </c>
      <c r="DL75" s="95">
        <v>11</v>
      </c>
      <c r="DM75" s="57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8"/>
    </row>
    <row r="76" spans="1:138" ht="120" customHeight="1" thickBot="1" x14ac:dyDescent="0.3">
      <c r="A76" s="68">
        <v>68</v>
      </c>
      <c r="B76" s="99" t="s">
        <v>67</v>
      </c>
      <c r="C76" s="99" t="s">
        <v>180</v>
      </c>
      <c r="D76" s="20">
        <f t="shared" si="37"/>
        <v>802</v>
      </c>
      <c r="E76" s="21">
        <v>283</v>
      </c>
      <c r="F76" s="78">
        <v>187</v>
      </c>
      <c r="G76" s="78">
        <v>69</v>
      </c>
      <c r="H76" s="83">
        <v>64</v>
      </c>
      <c r="I76" s="19">
        <v>263</v>
      </c>
      <c r="J76" s="20">
        <f t="shared" si="59"/>
        <v>866</v>
      </c>
      <c r="K76" s="101">
        <v>23</v>
      </c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25">
        <f t="shared" si="60"/>
        <v>23</v>
      </c>
      <c r="X76" s="101">
        <v>1</v>
      </c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26">
        <f t="shared" si="52"/>
        <v>1</v>
      </c>
      <c r="AK76" s="150">
        <f t="shared" si="53"/>
        <v>24</v>
      </c>
      <c r="AL76" s="164">
        <f t="shared" si="54"/>
        <v>569</v>
      </c>
      <c r="AM76" s="165">
        <f t="shared" si="61"/>
        <v>263</v>
      </c>
      <c r="AN76" s="166">
        <f t="shared" si="55"/>
        <v>188</v>
      </c>
      <c r="AO76" s="156">
        <v>7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6">
        <f t="shared" si="56"/>
        <v>7</v>
      </c>
      <c r="BB76" s="101">
        <v>0</v>
      </c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26">
        <f t="shared" si="57"/>
        <v>0</v>
      </c>
      <c r="BO76" s="78">
        <v>3</v>
      </c>
      <c r="BP76" s="78"/>
      <c r="BQ76" s="78"/>
      <c r="BR76" s="81"/>
      <c r="BS76" s="81"/>
      <c r="BT76" s="81"/>
      <c r="BU76" s="81"/>
      <c r="BV76" s="81"/>
      <c r="BW76" s="81"/>
      <c r="BX76" s="81"/>
      <c r="BY76" s="81"/>
      <c r="BZ76" s="81"/>
      <c r="CA76" s="20">
        <f t="shared" si="47"/>
        <v>3</v>
      </c>
      <c r="CB76" s="79">
        <v>15</v>
      </c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20">
        <f t="shared" si="49"/>
        <v>15</v>
      </c>
      <c r="CO76" s="117">
        <f t="shared" si="62"/>
        <v>559</v>
      </c>
      <c r="CP76" s="117">
        <f t="shared" si="63"/>
        <v>263</v>
      </c>
      <c r="CQ76" s="117">
        <f t="shared" si="64"/>
        <v>173</v>
      </c>
      <c r="CR76" s="117">
        <f t="shared" si="65"/>
        <v>732</v>
      </c>
      <c r="CS76" s="33">
        <f t="shared" si="58"/>
        <v>7</v>
      </c>
      <c r="CT76" s="102">
        <f t="shared" si="66"/>
        <v>0.34965034965034963</v>
      </c>
      <c r="CU76" s="103">
        <f t="shared" si="67"/>
        <v>0</v>
      </c>
      <c r="CV76" s="102">
        <f t="shared" si="68"/>
        <v>0</v>
      </c>
      <c r="CW76" s="102">
        <f t="shared" si="69"/>
        <v>0</v>
      </c>
      <c r="CX76" s="102">
        <f t="shared" si="70"/>
        <v>0</v>
      </c>
      <c r="CY76" s="102">
        <f t="shared" si="71"/>
        <v>0</v>
      </c>
      <c r="CZ76" s="102">
        <f t="shared" si="72"/>
        <v>0</v>
      </c>
      <c r="DA76" s="102">
        <f t="shared" si="73"/>
        <v>0</v>
      </c>
      <c r="DB76" s="102">
        <f t="shared" si="74"/>
        <v>0</v>
      </c>
      <c r="DC76" s="102">
        <f t="shared" si="75"/>
        <v>0</v>
      </c>
      <c r="DD76" s="102">
        <f t="shared" si="76"/>
        <v>0</v>
      </c>
      <c r="DE76" s="102">
        <f t="shared" si="77"/>
        <v>0</v>
      </c>
      <c r="DF76" s="174">
        <f t="shared" si="78"/>
        <v>0.34965034965034963</v>
      </c>
      <c r="DG76" s="178">
        <v>20.02</v>
      </c>
      <c r="DH76" s="32">
        <v>20.02</v>
      </c>
      <c r="DI76" s="20">
        <f t="shared" si="79"/>
        <v>26.026</v>
      </c>
      <c r="DJ76" s="20">
        <f t="shared" si="80"/>
        <v>34.033999999999999</v>
      </c>
      <c r="DK76" s="91">
        <v>33</v>
      </c>
      <c r="DL76" s="95">
        <v>8</v>
      </c>
      <c r="DM76" s="57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8"/>
    </row>
    <row r="77" spans="1:138" s="3" customFormat="1" ht="120" customHeight="1" thickBot="1" x14ac:dyDescent="0.3">
      <c r="A77" s="68">
        <v>69</v>
      </c>
      <c r="B77" s="99" t="s">
        <v>126</v>
      </c>
      <c r="C77" s="99" t="s">
        <v>181</v>
      </c>
      <c r="D77" s="20">
        <f t="shared" si="37"/>
        <v>246</v>
      </c>
      <c r="E77" s="40">
        <v>45</v>
      </c>
      <c r="F77" s="81">
        <v>114</v>
      </c>
      <c r="G77" s="81">
        <v>44</v>
      </c>
      <c r="H77" s="84">
        <v>9</v>
      </c>
      <c r="I77" s="19">
        <v>43</v>
      </c>
      <c r="J77" s="20">
        <f t="shared" si="59"/>
        <v>255</v>
      </c>
      <c r="K77" s="107">
        <v>12</v>
      </c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25">
        <f t="shared" si="60"/>
        <v>12</v>
      </c>
      <c r="X77" s="107">
        <v>0</v>
      </c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26">
        <f t="shared" si="52"/>
        <v>0</v>
      </c>
      <c r="AK77" s="151">
        <f t="shared" si="53"/>
        <v>12</v>
      </c>
      <c r="AL77" s="164">
        <f t="shared" si="54"/>
        <v>100</v>
      </c>
      <c r="AM77" s="165">
        <f t="shared" si="61"/>
        <v>43</v>
      </c>
      <c r="AN77" s="166">
        <f t="shared" si="55"/>
        <v>114</v>
      </c>
      <c r="AO77" s="156">
        <v>3</v>
      </c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6">
        <f t="shared" si="56"/>
        <v>3</v>
      </c>
      <c r="BB77" s="107">
        <v>1</v>
      </c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26">
        <f t="shared" si="57"/>
        <v>1</v>
      </c>
      <c r="BO77" s="81">
        <v>1</v>
      </c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20">
        <f t="shared" si="47"/>
        <v>1</v>
      </c>
      <c r="CB77" s="81">
        <v>2</v>
      </c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20">
        <f t="shared" si="49"/>
        <v>2</v>
      </c>
      <c r="CO77" s="117">
        <f t="shared" si="62"/>
        <v>96</v>
      </c>
      <c r="CP77" s="117">
        <f t="shared" si="63"/>
        <v>43</v>
      </c>
      <c r="CQ77" s="117">
        <f t="shared" si="64"/>
        <v>111</v>
      </c>
      <c r="CR77" s="117">
        <f t="shared" si="65"/>
        <v>207</v>
      </c>
      <c r="CS77" s="33">
        <f t="shared" si="58"/>
        <v>3</v>
      </c>
      <c r="CT77" s="102">
        <f t="shared" si="66"/>
        <v>0.14985014985014986</v>
      </c>
      <c r="CU77" s="103">
        <f t="shared" si="67"/>
        <v>0</v>
      </c>
      <c r="CV77" s="102">
        <f t="shared" si="68"/>
        <v>0</v>
      </c>
      <c r="CW77" s="102">
        <f t="shared" si="69"/>
        <v>0</v>
      </c>
      <c r="CX77" s="102">
        <f t="shared" si="70"/>
        <v>0</v>
      </c>
      <c r="CY77" s="102">
        <f t="shared" si="71"/>
        <v>0</v>
      </c>
      <c r="CZ77" s="102">
        <f t="shared" si="72"/>
        <v>0</v>
      </c>
      <c r="DA77" s="102">
        <f t="shared" si="73"/>
        <v>0</v>
      </c>
      <c r="DB77" s="102">
        <f t="shared" si="74"/>
        <v>0</v>
      </c>
      <c r="DC77" s="102">
        <f t="shared" si="75"/>
        <v>0</v>
      </c>
      <c r="DD77" s="102">
        <f t="shared" si="76"/>
        <v>0</v>
      </c>
      <c r="DE77" s="102">
        <f t="shared" si="77"/>
        <v>0</v>
      </c>
      <c r="DF77" s="174">
        <f t="shared" si="78"/>
        <v>0.14985014985014986</v>
      </c>
      <c r="DG77" s="178">
        <v>20.02</v>
      </c>
      <c r="DH77" s="32">
        <v>20.02</v>
      </c>
      <c r="DI77" s="20">
        <f t="shared" si="79"/>
        <v>26.026</v>
      </c>
      <c r="DJ77" s="20">
        <f t="shared" si="80"/>
        <v>34.033999999999999</v>
      </c>
      <c r="DK77" s="92">
        <v>8</v>
      </c>
      <c r="DL77" s="96">
        <v>4</v>
      </c>
      <c r="DM77" s="58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6"/>
    </row>
    <row r="78" spans="1:138" ht="120" customHeight="1" thickBot="1" x14ac:dyDescent="0.3">
      <c r="A78" s="68">
        <v>70</v>
      </c>
      <c r="B78" s="99" t="s">
        <v>68</v>
      </c>
      <c r="C78" s="99" t="s">
        <v>182</v>
      </c>
      <c r="D78" s="20">
        <f t="shared" si="37"/>
        <v>175</v>
      </c>
      <c r="E78" s="21">
        <v>24</v>
      </c>
      <c r="F78" s="78">
        <v>64</v>
      </c>
      <c r="G78" s="78">
        <v>33</v>
      </c>
      <c r="H78" s="83">
        <v>128</v>
      </c>
      <c r="I78" s="19">
        <v>54</v>
      </c>
      <c r="J78" s="20">
        <f t="shared" si="59"/>
        <v>303</v>
      </c>
      <c r="K78" s="101">
        <v>4</v>
      </c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25">
        <f t="shared" si="60"/>
        <v>4</v>
      </c>
      <c r="X78" s="101">
        <v>0</v>
      </c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26">
        <f t="shared" si="52"/>
        <v>0</v>
      </c>
      <c r="AK78" s="150">
        <f t="shared" si="53"/>
        <v>4</v>
      </c>
      <c r="AL78" s="164">
        <f t="shared" si="54"/>
        <v>82</v>
      </c>
      <c r="AM78" s="165">
        <f t="shared" si="61"/>
        <v>54</v>
      </c>
      <c r="AN78" s="166">
        <f t="shared" si="55"/>
        <v>64</v>
      </c>
      <c r="AO78" s="156">
        <v>10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6">
        <f t="shared" si="56"/>
        <v>10</v>
      </c>
      <c r="BB78" s="101">
        <v>3</v>
      </c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26">
        <f t="shared" si="57"/>
        <v>3</v>
      </c>
      <c r="BO78" s="78">
        <v>2</v>
      </c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81"/>
      <c r="CA78" s="20">
        <f t="shared" si="47"/>
        <v>2</v>
      </c>
      <c r="CB78" s="78">
        <v>0</v>
      </c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20">
        <f t="shared" si="49"/>
        <v>0</v>
      </c>
      <c r="CO78" s="117">
        <f t="shared" si="62"/>
        <v>70</v>
      </c>
      <c r="CP78" s="117">
        <f t="shared" si="63"/>
        <v>54</v>
      </c>
      <c r="CQ78" s="117">
        <f t="shared" si="64"/>
        <v>61</v>
      </c>
      <c r="CR78" s="117">
        <f t="shared" si="65"/>
        <v>131</v>
      </c>
      <c r="CS78" s="33">
        <f t="shared" si="58"/>
        <v>10</v>
      </c>
      <c r="CT78" s="102">
        <f t="shared" si="66"/>
        <v>0.49950049950049952</v>
      </c>
      <c r="CU78" s="103">
        <f t="shared" si="67"/>
        <v>0</v>
      </c>
      <c r="CV78" s="102">
        <f t="shared" si="68"/>
        <v>0</v>
      </c>
      <c r="CW78" s="102">
        <f t="shared" si="69"/>
        <v>0</v>
      </c>
      <c r="CX78" s="102">
        <f t="shared" si="70"/>
        <v>0</v>
      </c>
      <c r="CY78" s="102">
        <f t="shared" si="71"/>
        <v>0</v>
      </c>
      <c r="CZ78" s="102">
        <f t="shared" si="72"/>
        <v>0</v>
      </c>
      <c r="DA78" s="102">
        <f t="shared" si="73"/>
        <v>0</v>
      </c>
      <c r="DB78" s="102">
        <f t="shared" si="74"/>
        <v>0</v>
      </c>
      <c r="DC78" s="102">
        <f t="shared" si="75"/>
        <v>0</v>
      </c>
      <c r="DD78" s="102">
        <f t="shared" si="76"/>
        <v>0</v>
      </c>
      <c r="DE78" s="102">
        <f t="shared" si="77"/>
        <v>0</v>
      </c>
      <c r="DF78" s="174">
        <f t="shared" si="78"/>
        <v>0.49950049950049952</v>
      </c>
      <c r="DG78" s="178">
        <v>20.02</v>
      </c>
      <c r="DH78" s="32">
        <v>20.02</v>
      </c>
      <c r="DI78" s="20">
        <f t="shared" si="79"/>
        <v>26.026</v>
      </c>
      <c r="DJ78" s="20">
        <f t="shared" si="80"/>
        <v>34.033999999999999</v>
      </c>
      <c r="DK78" s="91">
        <v>11</v>
      </c>
      <c r="DL78" s="95">
        <v>9</v>
      </c>
      <c r="DM78" s="57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8"/>
    </row>
    <row r="79" spans="1:138" ht="120" customHeight="1" thickBot="1" x14ac:dyDescent="0.3">
      <c r="A79" s="68">
        <v>71</v>
      </c>
      <c r="B79" s="99" t="s">
        <v>69</v>
      </c>
      <c r="C79" s="99" t="s">
        <v>183</v>
      </c>
      <c r="D79" s="20">
        <f t="shared" si="37"/>
        <v>441</v>
      </c>
      <c r="E79" s="21">
        <v>317</v>
      </c>
      <c r="F79" s="78">
        <v>0</v>
      </c>
      <c r="G79" s="78">
        <v>76</v>
      </c>
      <c r="H79" s="83">
        <v>3</v>
      </c>
      <c r="I79" s="19">
        <v>48</v>
      </c>
      <c r="J79" s="20">
        <f t="shared" si="59"/>
        <v>444</v>
      </c>
      <c r="K79" s="101">
        <v>37</v>
      </c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25">
        <f t="shared" si="60"/>
        <v>37</v>
      </c>
      <c r="X79" s="101">
        <v>1</v>
      </c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26">
        <f t="shared" si="52"/>
        <v>1</v>
      </c>
      <c r="AK79" s="150">
        <f t="shared" si="53"/>
        <v>38</v>
      </c>
      <c r="AL79" s="164">
        <f t="shared" si="54"/>
        <v>402</v>
      </c>
      <c r="AM79" s="165">
        <f t="shared" si="61"/>
        <v>48</v>
      </c>
      <c r="AN79" s="166">
        <f t="shared" si="55"/>
        <v>1</v>
      </c>
      <c r="AO79" s="156">
        <v>18</v>
      </c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6">
        <f t="shared" si="56"/>
        <v>18</v>
      </c>
      <c r="BB79" s="101">
        <v>0</v>
      </c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26">
        <f t="shared" si="57"/>
        <v>0</v>
      </c>
      <c r="BO79" s="78">
        <v>5</v>
      </c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81"/>
      <c r="CA79" s="20">
        <f t="shared" si="47"/>
        <v>5</v>
      </c>
      <c r="CB79" s="78">
        <v>0</v>
      </c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20">
        <f t="shared" si="49"/>
        <v>0</v>
      </c>
      <c r="CO79" s="117">
        <f t="shared" si="62"/>
        <v>379</v>
      </c>
      <c r="CP79" s="117">
        <f t="shared" si="63"/>
        <v>48</v>
      </c>
      <c r="CQ79" s="117">
        <f t="shared" si="64"/>
        <v>1</v>
      </c>
      <c r="CR79" s="117">
        <f t="shared" si="65"/>
        <v>380</v>
      </c>
      <c r="CS79" s="33">
        <f t="shared" si="58"/>
        <v>18</v>
      </c>
      <c r="CT79" s="102">
        <f t="shared" si="66"/>
        <v>0.89910089910089908</v>
      </c>
      <c r="CU79" s="103">
        <f t="shared" si="67"/>
        <v>0</v>
      </c>
      <c r="CV79" s="102">
        <f t="shared" si="68"/>
        <v>0</v>
      </c>
      <c r="CW79" s="102">
        <f t="shared" si="69"/>
        <v>0</v>
      </c>
      <c r="CX79" s="102">
        <f t="shared" si="70"/>
        <v>0</v>
      </c>
      <c r="CY79" s="102">
        <f t="shared" si="71"/>
        <v>0</v>
      </c>
      <c r="CZ79" s="102">
        <f t="shared" si="72"/>
        <v>0</v>
      </c>
      <c r="DA79" s="102">
        <f t="shared" si="73"/>
        <v>0</v>
      </c>
      <c r="DB79" s="102">
        <f t="shared" si="74"/>
        <v>0</v>
      </c>
      <c r="DC79" s="102">
        <f t="shared" si="75"/>
        <v>0</v>
      </c>
      <c r="DD79" s="102">
        <f t="shared" si="76"/>
        <v>0</v>
      </c>
      <c r="DE79" s="102">
        <f t="shared" si="77"/>
        <v>0</v>
      </c>
      <c r="DF79" s="174">
        <f t="shared" si="78"/>
        <v>0.89910089910089908</v>
      </c>
      <c r="DG79" s="178">
        <v>20.02</v>
      </c>
      <c r="DH79" s="32">
        <v>20.02</v>
      </c>
      <c r="DI79" s="20">
        <f t="shared" si="79"/>
        <v>26.026</v>
      </c>
      <c r="DJ79" s="20">
        <f t="shared" si="80"/>
        <v>34.033999999999999</v>
      </c>
      <c r="DK79" s="91">
        <v>89</v>
      </c>
      <c r="DL79" s="95">
        <v>17</v>
      </c>
      <c r="DM79" s="57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8"/>
    </row>
    <row r="80" spans="1:138" ht="120" customHeight="1" thickBot="1" x14ac:dyDescent="0.3">
      <c r="A80" s="68">
        <v>72</v>
      </c>
      <c r="B80" s="99" t="s">
        <v>70</v>
      </c>
      <c r="C80" s="99" t="s">
        <v>184</v>
      </c>
      <c r="D80" s="20">
        <f t="shared" si="37"/>
        <v>386</v>
      </c>
      <c r="E80" s="21">
        <v>33</v>
      </c>
      <c r="F80" s="78">
        <v>164</v>
      </c>
      <c r="G80" s="78">
        <v>32</v>
      </c>
      <c r="H80" s="83">
        <v>49</v>
      </c>
      <c r="I80" s="19">
        <v>157</v>
      </c>
      <c r="J80" s="20">
        <f t="shared" si="59"/>
        <v>435</v>
      </c>
      <c r="K80" s="101">
        <v>20</v>
      </c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25">
        <f t="shared" si="60"/>
        <v>20</v>
      </c>
      <c r="X80" s="101">
        <v>1</v>
      </c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26">
        <f t="shared" si="52"/>
        <v>1</v>
      </c>
      <c r="AK80" s="150">
        <f t="shared" si="53"/>
        <v>21</v>
      </c>
      <c r="AL80" s="164">
        <f t="shared" si="54"/>
        <v>210</v>
      </c>
      <c r="AM80" s="165">
        <f t="shared" si="61"/>
        <v>157</v>
      </c>
      <c r="AN80" s="166">
        <f t="shared" si="55"/>
        <v>165</v>
      </c>
      <c r="AO80" s="156">
        <v>13</v>
      </c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6">
        <f t="shared" si="56"/>
        <v>13</v>
      </c>
      <c r="BB80" s="101">
        <v>0</v>
      </c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26">
        <f t="shared" si="57"/>
        <v>0</v>
      </c>
      <c r="BO80" s="78">
        <v>2</v>
      </c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81"/>
      <c r="CA80" s="20">
        <f t="shared" ref="CA80:CA102" si="81">SUM(BO80:BZ80)</f>
        <v>2</v>
      </c>
      <c r="CB80" s="78">
        <v>0</v>
      </c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20">
        <f t="shared" si="49"/>
        <v>0</v>
      </c>
      <c r="CO80" s="117">
        <f t="shared" si="62"/>
        <v>195</v>
      </c>
      <c r="CP80" s="117">
        <f t="shared" si="63"/>
        <v>157</v>
      </c>
      <c r="CQ80" s="117">
        <f t="shared" si="64"/>
        <v>165</v>
      </c>
      <c r="CR80" s="117">
        <f t="shared" si="65"/>
        <v>360</v>
      </c>
      <c r="CS80" s="33">
        <f t="shared" si="58"/>
        <v>13</v>
      </c>
      <c r="CT80" s="102">
        <f t="shared" si="66"/>
        <v>0.64935064935064934</v>
      </c>
      <c r="CU80" s="103">
        <f t="shared" si="67"/>
        <v>0</v>
      </c>
      <c r="CV80" s="102">
        <f t="shared" si="68"/>
        <v>0</v>
      </c>
      <c r="CW80" s="102">
        <f t="shared" si="69"/>
        <v>0</v>
      </c>
      <c r="CX80" s="102">
        <f t="shared" si="70"/>
        <v>0</v>
      </c>
      <c r="CY80" s="102">
        <f t="shared" si="71"/>
        <v>0</v>
      </c>
      <c r="CZ80" s="102">
        <f t="shared" si="72"/>
        <v>0</v>
      </c>
      <c r="DA80" s="102">
        <f t="shared" si="73"/>
        <v>0</v>
      </c>
      <c r="DB80" s="102">
        <f t="shared" si="74"/>
        <v>0</v>
      </c>
      <c r="DC80" s="102">
        <f t="shared" si="75"/>
        <v>0</v>
      </c>
      <c r="DD80" s="102">
        <f t="shared" si="76"/>
        <v>0</v>
      </c>
      <c r="DE80" s="102">
        <f t="shared" si="77"/>
        <v>0</v>
      </c>
      <c r="DF80" s="174">
        <f t="shared" si="78"/>
        <v>0.64935064935064934</v>
      </c>
      <c r="DG80" s="178">
        <v>20.02</v>
      </c>
      <c r="DH80" s="32">
        <v>20.02</v>
      </c>
      <c r="DI80" s="20">
        <f t="shared" si="79"/>
        <v>26.026</v>
      </c>
      <c r="DJ80" s="20">
        <f t="shared" si="80"/>
        <v>34.033999999999999</v>
      </c>
      <c r="DK80" s="91">
        <v>62</v>
      </c>
      <c r="DL80" s="95">
        <v>13</v>
      </c>
      <c r="DM80" s="57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8"/>
    </row>
    <row r="81" spans="1:138" ht="120" customHeight="1" thickBot="1" x14ac:dyDescent="0.3">
      <c r="A81" s="68">
        <v>73</v>
      </c>
      <c r="B81" s="99" t="s">
        <v>71</v>
      </c>
      <c r="C81" s="99" t="s">
        <v>185</v>
      </c>
      <c r="D81" s="20">
        <f t="shared" si="37"/>
        <v>85</v>
      </c>
      <c r="E81" s="21">
        <v>33</v>
      </c>
      <c r="F81" s="78">
        <v>0</v>
      </c>
      <c r="G81" s="78">
        <v>18</v>
      </c>
      <c r="H81" s="78">
        <v>12</v>
      </c>
      <c r="I81" s="19">
        <v>34</v>
      </c>
      <c r="J81" s="20">
        <f t="shared" si="59"/>
        <v>97</v>
      </c>
      <c r="K81" s="107">
        <v>23</v>
      </c>
      <c r="L81" s="107"/>
      <c r="M81" s="107"/>
      <c r="N81" s="107"/>
      <c r="O81" s="107"/>
      <c r="P81" s="107"/>
      <c r="Q81" s="107"/>
      <c r="R81" s="107"/>
      <c r="S81" s="107"/>
      <c r="T81" s="107"/>
      <c r="U81" s="101"/>
      <c r="V81" s="101"/>
      <c r="W81" s="25">
        <f t="shared" si="60"/>
        <v>23</v>
      </c>
      <c r="X81" s="101">
        <v>3</v>
      </c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26">
        <f t="shared" si="52"/>
        <v>3</v>
      </c>
      <c r="AK81" s="150">
        <f t="shared" si="53"/>
        <v>26</v>
      </c>
      <c r="AL81" s="164">
        <f t="shared" si="54"/>
        <v>90</v>
      </c>
      <c r="AM81" s="165">
        <f t="shared" si="61"/>
        <v>34</v>
      </c>
      <c r="AN81" s="166">
        <f t="shared" si="55"/>
        <v>3</v>
      </c>
      <c r="AO81" s="156">
        <v>7</v>
      </c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6">
        <f t="shared" si="56"/>
        <v>7</v>
      </c>
      <c r="BB81" s="101">
        <v>0</v>
      </c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26">
        <f t="shared" si="57"/>
        <v>0</v>
      </c>
      <c r="BO81" s="78">
        <v>1</v>
      </c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81"/>
      <c r="CA81" s="20">
        <f t="shared" si="81"/>
        <v>1</v>
      </c>
      <c r="CB81" s="78">
        <v>1</v>
      </c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20">
        <f t="shared" si="49"/>
        <v>1</v>
      </c>
      <c r="CO81" s="117">
        <f t="shared" si="62"/>
        <v>82</v>
      </c>
      <c r="CP81" s="117">
        <f t="shared" si="63"/>
        <v>34</v>
      </c>
      <c r="CQ81" s="117">
        <f t="shared" si="64"/>
        <v>2</v>
      </c>
      <c r="CR81" s="117">
        <f t="shared" si="65"/>
        <v>84</v>
      </c>
      <c r="CS81" s="33">
        <f t="shared" si="58"/>
        <v>7</v>
      </c>
      <c r="CT81" s="102">
        <f t="shared" si="66"/>
        <v>0.34965034965034963</v>
      </c>
      <c r="CU81" s="103">
        <f t="shared" si="67"/>
        <v>0</v>
      </c>
      <c r="CV81" s="102">
        <f t="shared" si="68"/>
        <v>0</v>
      </c>
      <c r="CW81" s="102">
        <f t="shared" si="69"/>
        <v>0</v>
      </c>
      <c r="CX81" s="102">
        <f t="shared" si="70"/>
        <v>0</v>
      </c>
      <c r="CY81" s="102">
        <f t="shared" si="71"/>
        <v>0</v>
      </c>
      <c r="CZ81" s="102">
        <f t="shared" si="72"/>
        <v>0</v>
      </c>
      <c r="DA81" s="102">
        <f t="shared" si="73"/>
        <v>0</v>
      </c>
      <c r="DB81" s="102">
        <f t="shared" si="74"/>
        <v>0</v>
      </c>
      <c r="DC81" s="102">
        <f t="shared" si="75"/>
        <v>0</v>
      </c>
      <c r="DD81" s="102">
        <f t="shared" si="76"/>
        <v>0</v>
      </c>
      <c r="DE81" s="102">
        <f t="shared" si="77"/>
        <v>0</v>
      </c>
      <c r="DF81" s="174">
        <f t="shared" si="78"/>
        <v>0.34965034965034963</v>
      </c>
      <c r="DG81" s="178">
        <v>20.02</v>
      </c>
      <c r="DH81" s="32">
        <v>20.02</v>
      </c>
      <c r="DI81" s="20">
        <f t="shared" si="79"/>
        <v>26.026</v>
      </c>
      <c r="DJ81" s="20">
        <f t="shared" si="80"/>
        <v>34.033999999999999</v>
      </c>
      <c r="DK81" s="91">
        <v>75</v>
      </c>
      <c r="DL81" s="95">
        <v>10</v>
      </c>
      <c r="DM81" s="57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8"/>
    </row>
    <row r="82" spans="1:138" ht="120" customHeight="1" thickBot="1" x14ac:dyDescent="0.3">
      <c r="A82" s="68">
        <v>74</v>
      </c>
      <c r="B82" s="99" t="s">
        <v>72</v>
      </c>
      <c r="C82" s="99" t="s">
        <v>186</v>
      </c>
      <c r="D82" s="20">
        <f t="shared" si="37"/>
        <v>10</v>
      </c>
      <c r="E82" s="21">
        <v>5</v>
      </c>
      <c r="F82" s="78">
        <v>1</v>
      </c>
      <c r="G82" s="78">
        <v>1</v>
      </c>
      <c r="H82" s="78">
        <v>2</v>
      </c>
      <c r="I82" s="19">
        <v>3</v>
      </c>
      <c r="J82" s="20">
        <f t="shared" si="59"/>
        <v>12</v>
      </c>
      <c r="K82" s="101">
        <v>2</v>
      </c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25">
        <f t="shared" si="60"/>
        <v>2</v>
      </c>
      <c r="X82" s="101">
        <v>4</v>
      </c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26">
        <f t="shared" si="52"/>
        <v>4</v>
      </c>
      <c r="AK82" s="150">
        <f t="shared" si="53"/>
        <v>6</v>
      </c>
      <c r="AL82" s="164">
        <f t="shared" si="54"/>
        <v>10</v>
      </c>
      <c r="AM82" s="165">
        <f t="shared" si="61"/>
        <v>3</v>
      </c>
      <c r="AN82" s="166">
        <f t="shared" si="55"/>
        <v>5</v>
      </c>
      <c r="AO82" s="156">
        <v>1</v>
      </c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6">
        <f t="shared" si="56"/>
        <v>1</v>
      </c>
      <c r="BB82" s="101">
        <v>0</v>
      </c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26">
        <f t="shared" si="57"/>
        <v>0</v>
      </c>
      <c r="BO82" s="78">
        <v>1</v>
      </c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81"/>
      <c r="CA82" s="20">
        <f t="shared" si="81"/>
        <v>1</v>
      </c>
      <c r="CB82" s="78">
        <v>0</v>
      </c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20">
        <f t="shared" si="49"/>
        <v>0</v>
      </c>
      <c r="CO82" s="117">
        <f t="shared" si="62"/>
        <v>8</v>
      </c>
      <c r="CP82" s="117">
        <f t="shared" si="63"/>
        <v>3</v>
      </c>
      <c r="CQ82" s="117">
        <f t="shared" si="64"/>
        <v>5</v>
      </c>
      <c r="CR82" s="117">
        <f t="shared" si="65"/>
        <v>13</v>
      </c>
      <c r="CS82" s="33">
        <f t="shared" si="58"/>
        <v>1</v>
      </c>
      <c r="CT82" s="102">
        <f t="shared" si="66"/>
        <v>0.05</v>
      </c>
      <c r="CU82" s="103">
        <f t="shared" si="67"/>
        <v>0</v>
      </c>
      <c r="CV82" s="102">
        <f t="shared" si="68"/>
        <v>0</v>
      </c>
      <c r="CW82" s="102">
        <f t="shared" si="69"/>
        <v>0</v>
      </c>
      <c r="CX82" s="102">
        <f t="shared" si="70"/>
        <v>0</v>
      </c>
      <c r="CY82" s="102">
        <f t="shared" si="71"/>
        <v>0</v>
      </c>
      <c r="CZ82" s="102">
        <f t="shared" si="72"/>
        <v>0</v>
      </c>
      <c r="DA82" s="102">
        <f t="shared" si="73"/>
        <v>0</v>
      </c>
      <c r="DB82" s="102">
        <f t="shared" si="74"/>
        <v>0</v>
      </c>
      <c r="DC82" s="102">
        <f t="shared" si="75"/>
        <v>0</v>
      </c>
      <c r="DD82" s="102">
        <f t="shared" si="76"/>
        <v>0</v>
      </c>
      <c r="DE82" s="102">
        <f t="shared" si="77"/>
        <v>0</v>
      </c>
      <c r="DF82" s="174">
        <f t="shared" si="78"/>
        <v>0.05</v>
      </c>
      <c r="DG82" s="178">
        <v>20</v>
      </c>
      <c r="DH82" s="32">
        <v>20</v>
      </c>
      <c r="DI82" s="20">
        <f t="shared" si="79"/>
        <v>26</v>
      </c>
      <c r="DJ82" s="20">
        <f t="shared" si="80"/>
        <v>34</v>
      </c>
      <c r="DK82" s="91">
        <v>21</v>
      </c>
      <c r="DL82" s="95">
        <v>1</v>
      </c>
      <c r="DM82" s="57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8"/>
    </row>
    <row r="83" spans="1:138" ht="120" customHeight="1" thickBot="1" x14ac:dyDescent="0.3">
      <c r="A83" s="68">
        <v>75</v>
      </c>
      <c r="B83" s="99" t="s">
        <v>110</v>
      </c>
      <c r="C83" s="99" t="s">
        <v>187</v>
      </c>
      <c r="D83" s="20">
        <f t="shared" si="37"/>
        <v>744</v>
      </c>
      <c r="E83" s="21">
        <v>349</v>
      </c>
      <c r="F83" s="78">
        <v>374</v>
      </c>
      <c r="G83" s="78">
        <v>20</v>
      </c>
      <c r="H83" s="83">
        <v>15</v>
      </c>
      <c r="I83" s="19">
        <v>1</v>
      </c>
      <c r="J83" s="20">
        <f t="shared" si="59"/>
        <v>759</v>
      </c>
      <c r="K83" s="101">
        <v>17</v>
      </c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25">
        <f t="shared" si="60"/>
        <v>17</v>
      </c>
      <c r="X83" s="101">
        <v>22</v>
      </c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26">
        <f t="shared" si="52"/>
        <v>22</v>
      </c>
      <c r="AK83" s="150">
        <f t="shared" si="53"/>
        <v>39</v>
      </c>
      <c r="AL83" s="164">
        <f t="shared" si="54"/>
        <v>367</v>
      </c>
      <c r="AM83" s="165">
        <f t="shared" si="61"/>
        <v>1</v>
      </c>
      <c r="AN83" s="166">
        <f t="shared" si="55"/>
        <v>396</v>
      </c>
      <c r="AO83" s="156">
        <v>25</v>
      </c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6">
        <f t="shared" si="56"/>
        <v>25</v>
      </c>
      <c r="BB83" s="101">
        <v>0</v>
      </c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26">
        <f t="shared" si="57"/>
        <v>0</v>
      </c>
      <c r="BO83" s="78">
        <v>13</v>
      </c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81"/>
      <c r="CA83" s="20">
        <f t="shared" si="81"/>
        <v>13</v>
      </c>
      <c r="CB83" s="78">
        <v>4</v>
      </c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20">
        <f>SUM(CB83:CM83)</f>
        <v>4</v>
      </c>
      <c r="CO83" s="117">
        <f>AL83-BA83-CA83</f>
        <v>329</v>
      </c>
      <c r="CP83" s="117">
        <f t="shared" si="63"/>
        <v>1</v>
      </c>
      <c r="CQ83" s="117">
        <f t="shared" si="64"/>
        <v>392</v>
      </c>
      <c r="CR83" s="117">
        <f t="shared" si="65"/>
        <v>721</v>
      </c>
      <c r="CS83" s="33">
        <f t="shared" si="58"/>
        <v>25</v>
      </c>
      <c r="CT83" s="102">
        <f t="shared" si="66"/>
        <v>0.71357214214357079</v>
      </c>
      <c r="CU83" s="103">
        <f t="shared" si="67"/>
        <v>0</v>
      </c>
      <c r="CV83" s="102">
        <f t="shared" si="68"/>
        <v>0</v>
      </c>
      <c r="CW83" s="102">
        <f t="shared" si="69"/>
        <v>0</v>
      </c>
      <c r="CX83" s="102">
        <f t="shared" si="70"/>
        <v>0</v>
      </c>
      <c r="CY83" s="102">
        <f t="shared" si="71"/>
        <v>0</v>
      </c>
      <c r="CZ83" s="102">
        <f t="shared" si="72"/>
        <v>0</v>
      </c>
      <c r="DA83" s="102">
        <f t="shared" si="73"/>
        <v>0</v>
      </c>
      <c r="DB83" s="102">
        <f t="shared" si="74"/>
        <v>0</v>
      </c>
      <c r="DC83" s="102">
        <f t="shared" si="75"/>
        <v>0</v>
      </c>
      <c r="DD83" s="102">
        <f t="shared" si="76"/>
        <v>0</v>
      </c>
      <c r="DE83" s="102">
        <f t="shared" si="77"/>
        <v>0</v>
      </c>
      <c r="DF83" s="174">
        <f>SUM(CT83:DE83)</f>
        <v>0.71357214214357079</v>
      </c>
      <c r="DG83" s="178">
        <v>35.034999999999997</v>
      </c>
      <c r="DH83" s="32">
        <v>35.034999999999997</v>
      </c>
      <c r="DI83" s="20">
        <f t="shared" si="79"/>
        <v>45.545499999999997</v>
      </c>
      <c r="DJ83" s="20">
        <f t="shared" si="80"/>
        <v>59.559499999999993</v>
      </c>
      <c r="DK83" s="91">
        <v>69</v>
      </c>
      <c r="DL83" s="95">
        <v>28</v>
      </c>
      <c r="DM83" s="57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8"/>
    </row>
    <row r="84" spans="1:138" ht="120" customHeight="1" thickBot="1" x14ac:dyDescent="0.3">
      <c r="A84" s="68">
        <v>76</v>
      </c>
      <c r="B84" s="99" t="s">
        <v>111</v>
      </c>
      <c r="C84" s="99" t="s">
        <v>188</v>
      </c>
      <c r="D84" s="20">
        <f t="shared" si="37"/>
        <v>764</v>
      </c>
      <c r="E84" s="21">
        <v>376</v>
      </c>
      <c r="F84" s="78">
        <v>362</v>
      </c>
      <c r="G84" s="78">
        <v>26</v>
      </c>
      <c r="H84" s="83">
        <v>26</v>
      </c>
      <c r="I84" s="19">
        <v>0</v>
      </c>
      <c r="J84" s="20">
        <f t="shared" si="59"/>
        <v>790</v>
      </c>
      <c r="K84" s="101">
        <v>16</v>
      </c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25">
        <f t="shared" si="60"/>
        <v>16</v>
      </c>
      <c r="X84" s="101">
        <v>21</v>
      </c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26">
        <f t="shared" si="52"/>
        <v>21</v>
      </c>
      <c r="AK84" s="150">
        <f t="shared" si="53"/>
        <v>37</v>
      </c>
      <c r="AL84" s="164">
        <f t="shared" si="54"/>
        <v>392</v>
      </c>
      <c r="AM84" s="165">
        <f t="shared" si="61"/>
        <v>0</v>
      </c>
      <c r="AN84" s="166">
        <f t="shared" si="55"/>
        <v>383</v>
      </c>
      <c r="AO84" s="156">
        <v>30</v>
      </c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6">
        <f t="shared" si="56"/>
        <v>30</v>
      </c>
      <c r="BB84" s="101">
        <v>0</v>
      </c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26">
        <f t="shared" si="57"/>
        <v>0</v>
      </c>
      <c r="BO84" s="78">
        <v>5</v>
      </c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81"/>
      <c r="CA84" s="20">
        <f t="shared" si="81"/>
        <v>5</v>
      </c>
      <c r="CB84" s="78">
        <v>1</v>
      </c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20">
        <f t="shared" si="49"/>
        <v>1</v>
      </c>
      <c r="CO84" s="117">
        <f t="shared" si="62"/>
        <v>357</v>
      </c>
      <c r="CP84" s="117">
        <f t="shared" si="63"/>
        <v>0</v>
      </c>
      <c r="CQ84" s="117">
        <f t="shared" si="64"/>
        <v>382</v>
      </c>
      <c r="CR84" s="117">
        <f t="shared" si="65"/>
        <v>739</v>
      </c>
      <c r="CS84" s="33">
        <f t="shared" si="58"/>
        <v>30</v>
      </c>
      <c r="CT84" s="102">
        <f t="shared" si="66"/>
        <v>0.85628657057228497</v>
      </c>
      <c r="CU84" s="103">
        <f t="shared" si="67"/>
        <v>0</v>
      </c>
      <c r="CV84" s="102">
        <f t="shared" si="68"/>
        <v>0</v>
      </c>
      <c r="CW84" s="102">
        <f t="shared" si="69"/>
        <v>0</v>
      </c>
      <c r="CX84" s="102">
        <f t="shared" si="70"/>
        <v>0</v>
      </c>
      <c r="CY84" s="102">
        <f t="shared" si="71"/>
        <v>0</v>
      </c>
      <c r="CZ84" s="102">
        <f t="shared" si="72"/>
        <v>0</v>
      </c>
      <c r="DA84" s="102">
        <f t="shared" si="73"/>
        <v>0</v>
      </c>
      <c r="DB84" s="102">
        <f t="shared" si="74"/>
        <v>0</v>
      </c>
      <c r="DC84" s="102">
        <f t="shared" si="75"/>
        <v>0</v>
      </c>
      <c r="DD84" s="102">
        <f t="shared" si="76"/>
        <v>0</v>
      </c>
      <c r="DE84" s="102">
        <f t="shared" si="77"/>
        <v>0</v>
      </c>
      <c r="DF84" s="174">
        <f t="shared" si="78"/>
        <v>0.85628657057228497</v>
      </c>
      <c r="DG84" s="178">
        <v>35.034999999999997</v>
      </c>
      <c r="DH84" s="32">
        <v>35.034999999999997</v>
      </c>
      <c r="DI84" s="20">
        <f t="shared" si="79"/>
        <v>45.545499999999997</v>
      </c>
      <c r="DJ84" s="20">
        <f t="shared" si="80"/>
        <v>59.559499999999993</v>
      </c>
      <c r="DK84" s="91">
        <v>63</v>
      </c>
      <c r="DL84" s="95">
        <v>44</v>
      </c>
      <c r="DM84" s="57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8"/>
    </row>
    <row r="85" spans="1:138" ht="120" customHeight="1" thickBot="1" x14ac:dyDescent="0.3">
      <c r="A85" s="68">
        <v>77</v>
      </c>
      <c r="B85" s="99" t="s">
        <v>112</v>
      </c>
      <c r="C85" s="99" t="s">
        <v>189</v>
      </c>
      <c r="D85" s="20">
        <f t="shared" si="37"/>
        <v>1944</v>
      </c>
      <c r="E85" s="21">
        <v>186</v>
      </c>
      <c r="F85" s="78">
        <v>1631</v>
      </c>
      <c r="G85" s="78">
        <v>127</v>
      </c>
      <c r="H85" s="83">
        <v>95</v>
      </c>
      <c r="I85" s="19">
        <v>0</v>
      </c>
      <c r="J85" s="20">
        <f t="shared" si="59"/>
        <v>2039</v>
      </c>
      <c r="K85" s="101">
        <v>128</v>
      </c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25">
        <f t="shared" si="60"/>
        <v>128</v>
      </c>
      <c r="X85" s="101">
        <v>68</v>
      </c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26">
        <f t="shared" si="52"/>
        <v>68</v>
      </c>
      <c r="AK85" s="150">
        <f t="shared" si="53"/>
        <v>196</v>
      </c>
      <c r="AL85" s="164">
        <f t="shared" si="54"/>
        <v>314</v>
      </c>
      <c r="AM85" s="165">
        <f t="shared" si="61"/>
        <v>0</v>
      </c>
      <c r="AN85" s="166">
        <f t="shared" si="55"/>
        <v>1699</v>
      </c>
      <c r="AO85" s="156">
        <v>119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6">
        <f t="shared" si="56"/>
        <v>119</v>
      </c>
      <c r="BB85" s="101">
        <v>4</v>
      </c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26">
        <f t="shared" si="57"/>
        <v>4</v>
      </c>
      <c r="BO85" s="78">
        <v>1</v>
      </c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81"/>
      <c r="CA85" s="20">
        <f t="shared" si="81"/>
        <v>1</v>
      </c>
      <c r="CB85" s="78">
        <v>0</v>
      </c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20">
        <f t="shared" si="49"/>
        <v>0</v>
      </c>
      <c r="CO85" s="117">
        <f t="shared" si="62"/>
        <v>194</v>
      </c>
      <c r="CP85" s="117">
        <f t="shared" si="63"/>
        <v>0</v>
      </c>
      <c r="CQ85" s="117">
        <f t="shared" si="64"/>
        <v>1695</v>
      </c>
      <c r="CR85" s="117">
        <f t="shared" si="65"/>
        <v>1889</v>
      </c>
      <c r="CS85" s="33">
        <f t="shared" si="58"/>
        <v>119</v>
      </c>
      <c r="CT85" s="102">
        <f t="shared" si="66"/>
        <v>1.8289402904787522</v>
      </c>
      <c r="CU85" s="103">
        <f t="shared" si="67"/>
        <v>0</v>
      </c>
      <c r="CV85" s="102">
        <f t="shared" si="68"/>
        <v>0</v>
      </c>
      <c r="CW85" s="102">
        <f t="shared" si="69"/>
        <v>0</v>
      </c>
      <c r="CX85" s="102">
        <f t="shared" si="70"/>
        <v>0</v>
      </c>
      <c r="CY85" s="102">
        <f t="shared" si="71"/>
        <v>0</v>
      </c>
      <c r="CZ85" s="102">
        <f t="shared" si="72"/>
        <v>0</v>
      </c>
      <c r="DA85" s="102">
        <f t="shared" si="73"/>
        <v>0</v>
      </c>
      <c r="DB85" s="102">
        <f t="shared" si="74"/>
        <v>0</v>
      </c>
      <c r="DC85" s="102">
        <f t="shared" si="75"/>
        <v>0</v>
      </c>
      <c r="DD85" s="102">
        <f t="shared" si="76"/>
        <v>0</v>
      </c>
      <c r="DE85" s="102">
        <f t="shared" si="77"/>
        <v>0</v>
      </c>
      <c r="DF85" s="174">
        <f t="shared" si="78"/>
        <v>1.8289402904787522</v>
      </c>
      <c r="DG85" s="178">
        <v>65.064999999999998</v>
      </c>
      <c r="DH85" s="32">
        <v>65.064999999999998</v>
      </c>
      <c r="DI85" s="20">
        <f t="shared" si="79"/>
        <v>84.584500000000006</v>
      </c>
      <c r="DJ85" s="20">
        <f t="shared" si="80"/>
        <v>110.61049999999999</v>
      </c>
      <c r="DK85" s="91">
        <v>77</v>
      </c>
      <c r="DL85" s="95">
        <v>14</v>
      </c>
      <c r="DM85" s="57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8"/>
    </row>
    <row r="86" spans="1:138" ht="120" customHeight="1" thickBot="1" x14ac:dyDescent="0.3">
      <c r="A86" s="68">
        <v>78</v>
      </c>
      <c r="B86" s="99" t="s">
        <v>113</v>
      </c>
      <c r="C86" s="99" t="s">
        <v>190</v>
      </c>
      <c r="D86" s="20">
        <f t="shared" si="37"/>
        <v>1985</v>
      </c>
      <c r="E86" s="21">
        <v>162</v>
      </c>
      <c r="F86" s="78">
        <v>1634</v>
      </c>
      <c r="G86" s="78">
        <v>189</v>
      </c>
      <c r="H86" s="83">
        <v>59</v>
      </c>
      <c r="I86" s="19">
        <v>0</v>
      </c>
      <c r="J86" s="20">
        <f t="shared" si="59"/>
        <v>2044</v>
      </c>
      <c r="K86" s="101">
        <v>125</v>
      </c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25">
        <f t="shared" si="60"/>
        <v>125</v>
      </c>
      <c r="X86" s="101">
        <v>63</v>
      </c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26">
        <f t="shared" si="52"/>
        <v>63</v>
      </c>
      <c r="AK86" s="150">
        <f t="shared" si="53"/>
        <v>188</v>
      </c>
      <c r="AL86" s="164">
        <f t="shared" si="54"/>
        <v>287</v>
      </c>
      <c r="AM86" s="165">
        <f t="shared" si="61"/>
        <v>0</v>
      </c>
      <c r="AN86" s="166">
        <f t="shared" si="55"/>
        <v>1697</v>
      </c>
      <c r="AO86" s="156">
        <v>47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6">
        <f t="shared" si="56"/>
        <v>47</v>
      </c>
      <c r="BB86" s="101">
        <v>4</v>
      </c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26">
        <f t="shared" si="57"/>
        <v>4</v>
      </c>
      <c r="BO86" s="78">
        <v>1</v>
      </c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81"/>
      <c r="CA86" s="20">
        <f t="shared" si="81"/>
        <v>1</v>
      </c>
      <c r="CB86" s="78">
        <v>0</v>
      </c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20">
        <f t="shared" si="49"/>
        <v>0</v>
      </c>
      <c r="CO86" s="117">
        <f t="shared" si="62"/>
        <v>239</v>
      </c>
      <c r="CP86" s="117">
        <f t="shared" si="63"/>
        <v>0</v>
      </c>
      <c r="CQ86" s="117">
        <f t="shared" si="64"/>
        <v>1693</v>
      </c>
      <c r="CR86" s="117">
        <f t="shared" si="65"/>
        <v>1932</v>
      </c>
      <c r="CS86" s="33">
        <f t="shared" si="58"/>
        <v>47</v>
      </c>
      <c r="CT86" s="102">
        <f t="shared" si="66"/>
        <v>0.72235456850841473</v>
      </c>
      <c r="CU86" s="103">
        <f t="shared" si="67"/>
        <v>0</v>
      </c>
      <c r="CV86" s="102">
        <f t="shared" si="68"/>
        <v>0</v>
      </c>
      <c r="CW86" s="102">
        <f t="shared" si="69"/>
        <v>0</v>
      </c>
      <c r="CX86" s="102">
        <f t="shared" si="70"/>
        <v>0</v>
      </c>
      <c r="CY86" s="102">
        <f t="shared" si="71"/>
        <v>0</v>
      </c>
      <c r="CZ86" s="102">
        <f t="shared" si="72"/>
        <v>0</v>
      </c>
      <c r="DA86" s="102">
        <f t="shared" si="73"/>
        <v>0</v>
      </c>
      <c r="DB86" s="102">
        <f t="shared" si="74"/>
        <v>0</v>
      </c>
      <c r="DC86" s="102">
        <f t="shared" si="75"/>
        <v>0</v>
      </c>
      <c r="DD86" s="102">
        <f t="shared" si="76"/>
        <v>0</v>
      </c>
      <c r="DE86" s="102">
        <f t="shared" si="77"/>
        <v>0</v>
      </c>
      <c r="DF86" s="174">
        <f t="shared" si="78"/>
        <v>0.72235456850841473</v>
      </c>
      <c r="DG86" s="178">
        <v>65.064999999999998</v>
      </c>
      <c r="DH86" s="32">
        <v>65.064999999999998</v>
      </c>
      <c r="DI86" s="20">
        <f t="shared" si="79"/>
        <v>84.584500000000006</v>
      </c>
      <c r="DJ86" s="20">
        <f t="shared" si="80"/>
        <v>110.61049999999999</v>
      </c>
      <c r="DK86" s="91">
        <v>66</v>
      </c>
      <c r="DL86" s="95">
        <v>9</v>
      </c>
      <c r="DM86" s="57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8"/>
    </row>
    <row r="87" spans="1:138" ht="120" customHeight="1" thickBot="1" x14ac:dyDescent="0.3">
      <c r="A87" s="68">
        <v>79</v>
      </c>
      <c r="B87" s="99" t="s">
        <v>114</v>
      </c>
      <c r="C87" s="99" t="s">
        <v>191</v>
      </c>
      <c r="D87" s="20">
        <f t="shared" ref="D87:D102" si="82">E87+F87+G87+I87</f>
        <v>249</v>
      </c>
      <c r="E87" s="21">
        <v>161</v>
      </c>
      <c r="F87" s="78">
        <v>86</v>
      </c>
      <c r="G87" s="78">
        <v>1</v>
      </c>
      <c r="H87" s="83">
        <v>3</v>
      </c>
      <c r="I87" s="19">
        <v>1</v>
      </c>
      <c r="J87" s="20">
        <f t="shared" si="59"/>
        <v>252</v>
      </c>
      <c r="K87" s="101">
        <v>15</v>
      </c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25">
        <f t="shared" si="60"/>
        <v>15</v>
      </c>
      <c r="X87" s="101">
        <v>7</v>
      </c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26">
        <f t="shared" si="52"/>
        <v>7</v>
      </c>
      <c r="AK87" s="150">
        <f t="shared" si="53"/>
        <v>22</v>
      </c>
      <c r="AL87" s="164">
        <f t="shared" si="54"/>
        <v>177</v>
      </c>
      <c r="AM87" s="165">
        <f t="shared" si="61"/>
        <v>1</v>
      </c>
      <c r="AN87" s="166">
        <f t="shared" si="55"/>
        <v>93</v>
      </c>
      <c r="AO87" s="156">
        <v>8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6">
        <f t="shared" si="56"/>
        <v>8</v>
      </c>
      <c r="BB87" s="101">
        <v>0</v>
      </c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26">
        <f t="shared" si="57"/>
        <v>0</v>
      </c>
      <c r="BO87" s="78">
        <v>1</v>
      </c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81"/>
      <c r="CA87" s="20">
        <f t="shared" si="81"/>
        <v>1</v>
      </c>
      <c r="CB87" s="78">
        <v>1</v>
      </c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20">
        <f t="shared" si="49"/>
        <v>1</v>
      </c>
      <c r="CO87" s="117">
        <f t="shared" si="62"/>
        <v>168</v>
      </c>
      <c r="CP87" s="117">
        <f t="shared" si="63"/>
        <v>1</v>
      </c>
      <c r="CQ87" s="117">
        <f t="shared" si="64"/>
        <v>92</v>
      </c>
      <c r="CR87" s="117">
        <f t="shared" si="65"/>
        <v>260</v>
      </c>
      <c r="CS87" s="33">
        <f t="shared" si="58"/>
        <v>8</v>
      </c>
      <c r="CT87" s="102">
        <f t="shared" si="66"/>
        <v>0.53280053280053286</v>
      </c>
      <c r="CU87" s="103">
        <f t="shared" si="67"/>
        <v>0</v>
      </c>
      <c r="CV87" s="102">
        <f t="shared" si="68"/>
        <v>0</v>
      </c>
      <c r="CW87" s="102">
        <f t="shared" si="69"/>
        <v>0</v>
      </c>
      <c r="CX87" s="102">
        <f t="shared" si="70"/>
        <v>0</v>
      </c>
      <c r="CY87" s="102">
        <f t="shared" si="71"/>
        <v>0</v>
      </c>
      <c r="CZ87" s="102">
        <f t="shared" si="72"/>
        <v>0</v>
      </c>
      <c r="DA87" s="102">
        <f t="shared" si="73"/>
        <v>0</v>
      </c>
      <c r="DB87" s="102">
        <f t="shared" si="74"/>
        <v>0</v>
      </c>
      <c r="DC87" s="102">
        <f t="shared" si="75"/>
        <v>0</v>
      </c>
      <c r="DD87" s="102">
        <f t="shared" si="76"/>
        <v>0</v>
      </c>
      <c r="DE87" s="102">
        <f t="shared" si="77"/>
        <v>0</v>
      </c>
      <c r="DF87" s="174">
        <f t="shared" si="78"/>
        <v>0.53280053280053286</v>
      </c>
      <c r="DG87" s="178">
        <v>15.014999999999999</v>
      </c>
      <c r="DH87" s="32">
        <v>15.014999999999999</v>
      </c>
      <c r="DI87" s="20">
        <f t="shared" si="79"/>
        <v>19.519500000000001</v>
      </c>
      <c r="DJ87" s="20">
        <f t="shared" si="80"/>
        <v>25.525499999999997</v>
      </c>
      <c r="DK87" s="91">
        <v>40</v>
      </c>
      <c r="DL87" s="95">
        <v>19</v>
      </c>
      <c r="DM87" s="57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8"/>
    </row>
    <row r="88" spans="1:138" ht="120" customHeight="1" thickBot="1" x14ac:dyDescent="0.3">
      <c r="A88" s="68">
        <v>80</v>
      </c>
      <c r="B88" s="99" t="s">
        <v>115</v>
      </c>
      <c r="C88" s="99" t="s">
        <v>192</v>
      </c>
      <c r="D88" s="20">
        <f t="shared" si="82"/>
        <v>516</v>
      </c>
      <c r="E88" s="21">
        <v>374</v>
      </c>
      <c r="F88" s="78">
        <v>118</v>
      </c>
      <c r="G88" s="78">
        <v>24</v>
      </c>
      <c r="H88" s="83">
        <v>22</v>
      </c>
      <c r="I88" s="19">
        <v>0</v>
      </c>
      <c r="J88" s="20">
        <f t="shared" si="59"/>
        <v>538</v>
      </c>
      <c r="K88" s="101">
        <v>21</v>
      </c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25">
        <f t="shared" si="60"/>
        <v>21</v>
      </c>
      <c r="X88" s="101">
        <v>30</v>
      </c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26">
        <f t="shared" si="52"/>
        <v>30</v>
      </c>
      <c r="AK88" s="150">
        <f t="shared" si="53"/>
        <v>51</v>
      </c>
      <c r="AL88" s="164">
        <f t="shared" si="54"/>
        <v>395</v>
      </c>
      <c r="AM88" s="165">
        <f t="shared" si="61"/>
        <v>0</v>
      </c>
      <c r="AN88" s="166">
        <f t="shared" si="55"/>
        <v>148</v>
      </c>
      <c r="AO88" s="156">
        <v>38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6">
        <f t="shared" si="56"/>
        <v>38</v>
      </c>
      <c r="BB88" s="101">
        <v>0</v>
      </c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26">
        <f t="shared" si="57"/>
        <v>0</v>
      </c>
      <c r="BO88" s="78">
        <v>5</v>
      </c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81"/>
      <c r="CA88" s="20">
        <f t="shared" si="81"/>
        <v>5</v>
      </c>
      <c r="CB88" s="78">
        <v>3</v>
      </c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20">
        <f t="shared" si="49"/>
        <v>3</v>
      </c>
      <c r="CO88" s="117">
        <f t="shared" si="62"/>
        <v>352</v>
      </c>
      <c r="CP88" s="117">
        <f t="shared" si="63"/>
        <v>0</v>
      </c>
      <c r="CQ88" s="117">
        <f t="shared" si="64"/>
        <v>145</v>
      </c>
      <c r="CR88" s="117">
        <f t="shared" si="65"/>
        <v>497</v>
      </c>
      <c r="CS88" s="33">
        <f t="shared" si="58"/>
        <v>38</v>
      </c>
      <c r="CT88" s="102">
        <f t="shared" si="66"/>
        <v>1.0846296560582276</v>
      </c>
      <c r="CU88" s="103">
        <f t="shared" si="67"/>
        <v>0</v>
      </c>
      <c r="CV88" s="102">
        <f t="shared" si="68"/>
        <v>0</v>
      </c>
      <c r="CW88" s="102">
        <f t="shared" si="69"/>
        <v>0</v>
      </c>
      <c r="CX88" s="102">
        <f t="shared" si="70"/>
        <v>0</v>
      </c>
      <c r="CY88" s="102">
        <f t="shared" si="71"/>
        <v>0</v>
      </c>
      <c r="CZ88" s="102">
        <f t="shared" si="72"/>
        <v>0</v>
      </c>
      <c r="DA88" s="102">
        <f t="shared" si="73"/>
        <v>0</v>
      </c>
      <c r="DB88" s="102">
        <f t="shared" si="74"/>
        <v>0</v>
      </c>
      <c r="DC88" s="102">
        <f t="shared" si="75"/>
        <v>0</v>
      </c>
      <c r="DD88" s="102">
        <f t="shared" si="76"/>
        <v>0</v>
      </c>
      <c r="DE88" s="102">
        <f t="shared" si="77"/>
        <v>0</v>
      </c>
      <c r="DF88" s="174">
        <f t="shared" si="78"/>
        <v>1.0846296560582276</v>
      </c>
      <c r="DG88" s="178">
        <v>35.034999999999997</v>
      </c>
      <c r="DH88" s="32">
        <v>35.034999999999997</v>
      </c>
      <c r="DI88" s="20">
        <f t="shared" si="79"/>
        <v>45.545499999999997</v>
      </c>
      <c r="DJ88" s="20">
        <f t="shared" si="80"/>
        <v>59.559499999999993</v>
      </c>
      <c r="DK88" s="91">
        <v>57</v>
      </c>
      <c r="DL88" s="95">
        <v>48</v>
      </c>
      <c r="DM88" s="57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8"/>
    </row>
    <row r="89" spans="1:138" ht="120" customHeight="1" thickBot="1" x14ac:dyDescent="0.3">
      <c r="A89" s="68">
        <v>81</v>
      </c>
      <c r="B89" s="99" t="s">
        <v>116</v>
      </c>
      <c r="C89" s="99" t="s">
        <v>193</v>
      </c>
      <c r="D89" s="20">
        <f t="shared" si="82"/>
        <v>500</v>
      </c>
      <c r="E89" s="21">
        <v>402</v>
      </c>
      <c r="F89" s="78">
        <v>70</v>
      </c>
      <c r="G89" s="78">
        <v>28</v>
      </c>
      <c r="H89" s="83">
        <v>9</v>
      </c>
      <c r="I89" s="19">
        <v>0</v>
      </c>
      <c r="J89" s="20">
        <f t="shared" si="59"/>
        <v>509</v>
      </c>
      <c r="K89" s="101">
        <v>17</v>
      </c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25">
        <f t="shared" si="60"/>
        <v>17</v>
      </c>
      <c r="X89" s="101">
        <v>4</v>
      </c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26">
        <f t="shared" si="52"/>
        <v>4</v>
      </c>
      <c r="AK89" s="150">
        <f t="shared" si="53"/>
        <v>21</v>
      </c>
      <c r="AL89" s="164">
        <f t="shared" si="54"/>
        <v>419</v>
      </c>
      <c r="AM89" s="165">
        <f t="shared" si="61"/>
        <v>0</v>
      </c>
      <c r="AN89" s="166">
        <f t="shared" si="55"/>
        <v>74</v>
      </c>
      <c r="AO89" s="156">
        <v>25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6">
        <f t="shared" si="56"/>
        <v>25</v>
      </c>
      <c r="BB89" s="101">
        <v>0</v>
      </c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26">
        <f t="shared" si="57"/>
        <v>0</v>
      </c>
      <c r="BO89" s="78">
        <v>1</v>
      </c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81"/>
      <c r="CA89" s="20">
        <f t="shared" si="81"/>
        <v>1</v>
      </c>
      <c r="CB89" s="78">
        <v>3</v>
      </c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20">
        <f t="shared" si="49"/>
        <v>3</v>
      </c>
      <c r="CO89" s="117">
        <f t="shared" si="62"/>
        <v>393</v>
      </c>
      <c r="CP89" s="117">
        <f t="shared" si="63"/>
        <v>0</v>
      </c>
      <c r="CQ89" s="117">
        <f t="shared" si="64"/>
        <v>71</v>
      </c>
      <c r="CR89" s="117">
        <f t="shared" si="65"/>
        <v>464</v>
      </c>
      <c r="CS89" s="33">
        <f t="shared" si="58"/>
        <v>25</v>
      </c>
      <c r="CT89" s="102">
        <f t="shared" si="66"/>
        <v>0.71357214214357079</v>
      </c>
      <c r="CU89" s="103">
        <f t="shared" si="67"/>
        <v>0</v>
      </c>
      <c r="CV89" s="102">
        <f t="shared" si="68"/>
        <v>0</v>
      </c>
      <c r="CW89" s="102">
        <f t="shared" si="69"/>
        <v>0</v>
      </c>
      <c r="CX89" s="102">
        <f t="shared" si="70"/>
        <v>0</v>
      </c>
      <c r="CY89" s="102">
        <f t="shared" si="71"/>
        <v>0</v>
      </c>
      <c r="CZ89" s="102">
        <f t="shared" si="72"/>
        <v>0</v>
      </c>
      <c r="DA89" s="102">
        <f t="shared" si="73"/>
        <v>0</v>
      </c>
      <c r="DB89" s="102">
        <f t="shared" si="74"/>
        <v>0</v>
      </c>
      <c r="DC89" s="102">
        <f t="shared" si="75"/>
        <v>0</v>
      </c>
      <c r="DD89" s="102">
        <f t="shared" si="76"/>
        <v>0</v>
      </c>
      <c r="DE89" s="102">
        <f t="shared" si="77"/>
        <v>0</v>
      </c>
      <c r="DF89" s="174">
        <f t="shared" si="78"/>
        <v>0.71357214214357079</v>
      </c>
      <c r="DG89" s="178">
        <v>35.034999999999997</v>
      </c>
      <c r="DH89" s="32">
        <v>35.034999999999997</v>
      </c>
      <c r="DI89" s="20">
        <f t="shared" si="79"/>
        <v>45.545499999999997</v>
      </c>
      <c r="DJ89" s="20">
        <f t="shared" si="80"/>
        <v>59.559499999999993</v>
      </c>
      <c r="DK89" s="91">
        <v>56</v>
      </c>
      <c r="DL89" s="95">
        <v>40</v>
      </c>
      <c r="DM89" s="57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8"/>
    </row>
    <row r="90" spans="1:138" ht="120" customHeight="1" thickBot="1" x14ac:dyDescent="0.3">
      <c r="A90" s="68">
        <v>82</v>
      </c>
      <c r="B90" s="99" t="s">
        <v>117</v>
      </c>
      <c r="C90" s="99" t="s">
        <v>194</v>
      </c>
      <c r="D90" s="20">
        <f t="shared" si="82"/>
        <v>239</v>
      </c>
      <c r="E90" s="21">
        <v>172</v>
      </c>
      <c r="F90" s="78">
        <v>65</v>
      </c>
      <c r="G90" s="78">
        <v>2</v>
      </c>
      <c r="H90" s="83">
        <v>3</v>
      </c>
      <c r="I90" s="19">
        <v>0</v>
      </c>
      <c r="J90" s="20">
        <f t="shared" si="59"/>
        <v>242</v>
      </c>
      <c r="K90" s="101">
        <v>15</v>
      </c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25">
        <f t="shared" si="60"/>
        <v>15</v>
      </c>
      <c r="X90" s="101">
        <v>2</v>
      </c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26">
        <f t="shared" si="52"/>
        <v>2</v>
      </c>
      <c r="AK90" s="150">
        <f t="shared" si="53"/>
        <v>17</v>
      </c>
      <c r="AL90" s="164">
        <f t="shared" si="54"/>
        <v>187</v>
      </c>
      <c r="AM90" s="165">
        <f t="shared" si="61"/>
        <v>0</v>
      </c>
      <c r="AN90" s="166">
        <f t="shared" si="55"/>
        <v>67</v>
      </c>
      <c r="AO90" s="156">
        <v>14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6">
        <f t="shared" si="56"/>
        <v>14</v>
      </c>
      <c r="BB90" s="101">
        <v>0</v>
      </c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26">
        <f t="shared" si="57"/>
        <v>0</v>
      </c>
      <c r="BO90" s="78">
        <v>0</v>
      </c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81"/>
      <c r="CA90" s="20">
        <f t="shared" si="81"/>
        <v>0</v>
      </c>
      <c r="CB90" s="78">
        <v>0</v>
      </c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20">
        <f t="shared" ref="CN90:CN102" si="83">SUM(CB90:CM90)</f>
        <v>0</v>
      </c>
      <c r="CO90" s="117">
        <f t="shared" si="62"/>
        <v>173</v>
      </c>
      <c r="CP90" s="117">
        <f t="shared" si="63"/>
        <v>0</v>
      </c>
      <c r="CQ90" s="117">
        <f t="shared" si="64"/>
        <v>67</v>
      </c>
      <c r="CR90" s="117">
        <f t="shared" si="65"/>
        <v>240</v>
      </c>
      <c r="CS90" s="33">
        <f t="shared" si="58"/>
        <v>14</v>
      </c>
      <c r="CT90" s="102">
        <f t="shared" si="66"/>
        <v>0.93240093240093247</v>
      </c>
      <c r="CU90" s="103">
        <f t="shared" si="67"/>
        <v>0</v>
      </c>
      <c r="CV90" s="102">
        <f t="shared" si="68"/>
        <v>0</v>
      </c>
      <c r="CW90" s="102">
        <f t="shared" si="69"/>
        <v>0</v>
      </c>
      <c r="CX90" s="102">
        <f t="shared" si="70"/>
        <v>0</v>
      </c>
      <c r="CY90" s="102">
        <f t="shared" si="71"/>
        <v>0</v>
      </c>
      <c r="CZ90" s="102">
        <f t="shared" si="72"/>
        <v>0</v>
      </c>
      <c r="DA90" s="102">
        <f t="shared" si="73"/>
        <v>0</v>
      </c>
      <c r="DB90" s="102">
        <f t="shared" si="74"/>
        <v>0</v>
      </c>
      <c r="DC90" s="102">
        <f t="shared" si="75"/>
        <v>0</v>
      </c>
      <c r="DD90" s="102">
        <f t="shared" si="76"/>
        <v>0</v>
      </c>
      <c r="DE90" s="102">
        <f t="shared" si="77"/>
        <v>0</v>
      </c>
      <c r="DF90" s="174">
        <f t="shared" si="78"/>
        <v>0.93240093240093247</v>
      </c>
      <c r="DG90" s="178">
        <v>15.014999999999999</v>
      </c>
      <c r="DH90" s="32">
        <v>15.014999999999999</v>
      </c>
      <c r="DI90" s="20">
        <f t="shared" si="79"/>
        <v>19.519500000000001</v>
      </c>
      <c r="DJ90" s="20">
        <f t="shared" si="80"/>
        <v>25.525499999999997</v>
      </c>
      <c r="DK90" s="91">
        <v>53</v>
      </c>
      <c r="DL90" s="95">
        <v>21</v>
      </c>
      <c r="DM90" s="57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8"/>
    </row>
    <row r="91" spans="1:138" ht="120" customHeight="1" thickBot="1" x14ac:dyDescent="0.3">
      <c r="A91" s="68">
        <v>83</v>
      </c>
      <c r="B91" s="99" t="s">
        <v>195</v>
      </c>
      <c r="C91" s="99" t="s">
        <v>196</v>
      </c>
      <c r="D91" s="20">
        <f t="shared" si="82"/>
        <v>1051</v>
      </c>
      <c r="E91" s="21">
        <v>657</v>
      </c>
      <c r="F91" s="78">
        <v>300</v>
      </c>
      <c r="G91" s="78">
        <v>94</v>
      </c>
      <c r="H91" s="83">
        <v>21</v>
      </c>
      <c r="I91" s="19">
        <v>0</v>
      </c>
      <c r="J91" s="20">
        <f t="shared" si="59"/>
        <v>1072</v>
      </c>
      <c r="K91" s="101">
        <v>86</v>
      </c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25">
        <f t="shared" si="60"/>
        <v>86</v>
      </c>
      <c r="X91" s="101">
        <v>182</v>
      </c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26">
        <f t="shared" si="52"/>
        <v>182</v>
      </c>
      <c r="AK91" s="150">
        <f t="shared" si="53"/>
        <v>268</v>
      </c>
      <c r="AL91" s="164">
        <f t="shared" si="54"/>
        <v>743</v>
      </c>
      <c r="AM91" s="165">
        <f t="shared" si="61"/>
        <v>0</v>
      </c>
      <c r="AN91" s="166">
        <f t="shared" si="55"/>
        <v>482</v>
      </c>
      <c r="AO91" s="156">
        <v>38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6">
        <f t="shared" si="56"/>
        <v>38</v>
      </c>
      <c r="BB91" s="101">
        <v>0</v>
      </c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26">
        <f t="shared" si="57"/>
        <v>0</v>
      </c>
      <c r="BO91" s="78">
        <v>0</v>
      </c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81"/>
      <c r="CA91" s="20">
        <f t="shared" si="81"/>
        <v>0</v>
      </c>
      <c r="CB91" s="78">
        <v>0</v>
      </c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20">
        <f t="shared" si="83"/>
        <v>0</v>
      </c>
      <c r="CO91" s="117">
        <f t="shared" si="62"/>
        <v>705</v>
      </c>
      <c r="CP91" s="117">
        <f t="shared" si="63"/>
        <v>0</v>
      </c>
      <c r="CQ91" s="117">
        <f t="shared" si="64"/>
        <v>482</v>
      </c>
      <c r="CR91" s="117">
        <f t="shared" si="65"/>
        <v>1187</v>
      </c>
      <c r="CS91" s="33">
        <f t="shared" si="58"/>
        <v>38</v>
      </c>
      <c r="CT91" s="102">
        <f t="shared" si="66"/>
        <v>1.1135531135531136</v>
      </c>
      <c r="CU91" s="103">
        <f t="shared" si="67"/>
        <v>0</v>
      </c>
      <c r="CV91" s="102">
        <f t="shared" si="68"/>
        <v>0</v>
      </c>
      <c r="CW91" s="102">
        <f t="shared" si="69"/>
        <v>0</v>
      </c>
      <c r="CX91" s="102">
        <f t="shared" si="70"/>
        <v>0</v>
      </c>
      <c r="CY91" s="102">
        <f t="shared" si="71"/>
        <v>0</v>
      </c>
      <c r="CZ91" s="102">
        <f t="shared" si="72"/>
        <v>0</v>
      </c>
      <c r="DA91" s="102">
        <f t="shared" si="73"/>
        <v>0</v>
      </c>
      <c r="DB91" s="102">
        <f t="shared" si="74"/>
        <v>0</v>
      </c>
      <c r="DC91" s="102">
        <f t="shared" si="75"/>
        <v>0</v>
      </c>
      <c r="DD91" s="102">
        <f t="shared" si="76"/>
        <v>0</v>
      </c>
      <c r="DE91" s="102">
        <f t="shared" si="77"/>
        <v>0</v>
      </c>
      <c r="DF91" s="174">
        <f t="shared" si="78"/>
        <v>1.1135531135531136</v>
      </c>
      <c r="DG91" s="178">
        <v>34.125</v>
      </c>
      <c r="DH91" s="32">
        <v>34.125</v>
      </c>
      <c r="DI91" s="20">
        <f t="shared" si="79"/>
        <v>44.362500000000004</v>
      </c>
      <c r="DJ91" s="20">
        <f t="shared" si="80"/>
        <v>58.012499999999996</v>
      </c>
      <c r="DK91" s="91">
        <v>67</v>
      </c>
      <c r="DL91" s="95">
        <v>22</v>
      </c>
      <c r="DM91" s="57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8"/>
    </row>
    <row r="92" spans="1:138" ht="120" customHeight="1" thickBot="1" x14ac:dyDescent="0.3">
      <c r="A92" s="68">
        <v>84</v>
      </c>
      <c r="B92" s="99" t="s">
        <v>197</v>
      </c>
      <c r="C92" s="99" t="s">
        <v>198</v>
      </c>
      <c r="D92" s="20">
        <f t="shared" si="82"/>
        <v>1011</v>
      </c>
      <c r="E92" s="21">
        <v>541</v>
      </c>
      <c r="F92" s="78">
        <v>395</v>
      </c>
      <c r="G92" s="78">
        <v>73</v>
      </c>
      <c r="H92" s="83">
        <v>17</v>
      </c>
      <c r="I92" s="19">
        <v>2</v>
      </c>
      <c r="J92" s="20">
        <f t="shared" si="59"/>
        <v>1028</v>
      </c>
      <c r="K92" s="101">
        <v>70</v>
      </c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25">
        <f t="shared" si="60"/>
        <v>70</v>
      </c>
      <c r="X92" s="101">
        <v>114</v>
      </c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26">
        <f t="shared" si="52"/>
        <v>114</v>
      </c>
      <c r="AK92" s="150">
        <f t="shared" si="53"/>
        <v>184</v>
      </c>
      <c r="AL92" s="164">
        <f t="shared" si="54"/>
        <v>613</v>
      </c>
      <c r="AM92" s="165">
        <f t="shared" si="61"/>
        <v>2</v>
      </c>
      <c r="AN92" s="166">
        <f t="shared" si="55"/>
        <v>509</v>
      </c>
      <c r="AO92" s="156">
        <v>33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6">
        <f t="shared" si="56"/>
        <v>33</v>
      </c>
      <c r="BB92" s="101">
        <v>0</v>
      </c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26">
        <f t="shared" si="57"/>
        <v>0</v>
      </c>
      <c r="BO92" s="78">
        <v>0</v>
      </c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81"/>
      <c r="CA92" s="20">
        <f t="shared" si="81"/>
        <v>0</v>
      </c>
      <c r="CB92" s="78">
        <v>0</v>
      </c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20">
        <f t="shared" si="83"/>
        <v>0</v>
      </c>
      <c r="CO92" s="117">
        <f t="shared" si="62"/>
        <v>580</v>
      </c>
      <c r="CP92" s="117">
        <f t="shared" si="63"/>
        <v>2</v>
      </c>
      <c r="CQ92" s="117">
        <f t="shared" si="64"/>
        <v>509</v>
      </c>
      <c r="CR92" s="117">
        <f t="shared" si="65"/>
        <v>1089</v>
      </c>
      <c r="CS92" s="33">
        <f t="shared" si="58"/>
        <v>33</v>
      </c>
      <c r="CT92" s="102">
        <f t="shared" si="66"/>
        <v>0.96703296703296704</v>
      </c>
      <c r="CU92" s="103">
        <f t="shared" si="67"/>
        <v>0</v>
      </c>
      <c r="CV92" s="102">
        <f t="shared" si="68"/>
        <v>0</v>
      </c>
      <c r="CW92" s="102">
        <f t="shared" si="69"/>
        <v>0</v>
      </c>
      <c r="CX92" s="102">
        <f t="shared" si="70"/>
        <v>0</v>
      </c>
      <c r="CY92" s="102">
        <f t="shared" si="71"/>
        <v>0</v>
      </c>
      <c r="CZ92" s="102">
        <f t="shared" si="72"/>
        <v>0</v>
      </c>
      <c r="DA92" s="102">
        <f t="shared" si="73"/>
        <v>0</v>
      </c>
      <c r="DB92" s="102">
        <f t="shared" si="74"/>
        <v>0</v>
      </c>
      <c r="DC92" s="102">
        <f t="shared" si="75"/>
        <v>0</v>
      </c>
      <c r="DD92" s="102">
        <f t="shared" si="76"/>
        <v>0</v>
      </c>
      <c r="DE92" s="102">
        <f t="shared" si="77"/>
        <v>0</v>
      </c>
      <c r="DF92" s="174">
        <f t="shared" si="78"/>
        <v>0.96703296703296704</v>
      </c>
      <c r="DG92" s="178">
        <v>34.125</v>
      </c>
      <c r="DH92" s="32">
        <v>34.125</v>
      </c>
      <c r="DI92" s="20">
        <f t="shared" si="79"/>
        <v>44.362500000000004</v>
      </c>
      <c r="DJ92" s="20">
        <f t="shared" si="80"/>
        <v>58.012499999999996</v>
      </c>
      <c r="DK92" s="91">
        <v>64</v>
      </c>
      <c r="DL92" s="95">
        <v>14</v>
      </c>
      <c r="DM92" s="57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8"/>
    </row>
    <row r="93" spans="1:138" ht="120" customHeight="1" thickBot="1" x14ac:dyDescent="0.3">
      <c r="A93" s="68">
        <v>85</v>
      </c>
      <c r="B93" s="99" t="s">
        <v>199</v>
      </c>
      <c r="C93" s="99" t="s">
        <v>200</v>
      </c>
      <c r="D93" s="20">
        <f t="shared" si="82"/>
        <v>1062</v>
      </c>
      <c r="E93" s="21">
        <v>569</v>
      </c>
      <c r="F93" s="78">
        <v>413</v>
      </c>
      <c r="G93" s="78">
        <v>80</v>
      </c>
      <c r="H93" s="83">
        <v>21</v>
      </c>
      <c r="I93" s="19">
        <v>0</v>
      </c>
      <c r="J93" s="20">
        <f t="shared" si="59"/>
        <v>1083</v>
      </c>
      <c r="K93" s="101">
        <v>60</v>
      </c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25">
        <f t="shared" si="60"/>
        <v>60</v>
      </c>
      <c r="X93" s="101">
        <v>151</v>
      </c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26">
        <f t="shared" si="52"/>
        <v>151</v>
      </c>
      <c r="AK93" s="150">
        <f t="shared" si="53"/>
        <v>211</v>
      </c>
      <c r="AL93" s="164">
        <f t="shared" si="54"/>
        <v>629</v>
      </c>
      <c r="AM93" s="165">
        <f t="shared" si="61"/>
        <v>0</v>
      </c>
      <c r="AN93" s="166">
        <f t="shared" si="55"/>
        <v>564</v>
      </c>
      <c r="AO93" s="156">
        <v>47</v>
      </c>
      <c r="AP93" s="27"/>
      <c r="AQ93" s="27"/>
      <c r="AR93" s="27"/>
      <c r="AS93" s="27"/>
      <c r="AT93" s="27"/>
      <c r="AU93" s="39"/>
      <c r="AV93" s="39"/>
      <c r="AW93" s="39"/>
      <c r="AX93" s="39"/>
      <c r="AY93" s="39"/>
      <c r="AZ93" s="39"/>
      <c r="BA93" s="26">
        <f t="shared" si="56"/>
        <v>47</v>
      </c>
      <c r="BB93" s="101">
        <v>0</v>
      </c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26">
        <f t="shared" si="57"/>
        <v>0</v>
      </c>
      <c r="BO93" s="78">
        <v>0</v>
      </c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81"/>
      <c r="CA93" s="20">
        <f t="shared" si="81"/>
        <v>0</v>
      </c>
      <c r="CB93" s="78">
        <v>0</v>
      </c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20">
        <f t="shared" si="83"/>
        <v>0</v>
      </c>
      <c r="CO93" s="117">
        <f t="shared" si="62"/>
        <v>582</v>
      </c>
      <c r="CP93" s="117">
        <f t="shared" si="63"/>
        <v>0</v>
      </c>
      <c r="CQ93" s="117">
        <f t="shared" si="64"/>
        <v>564</v>
      </c>
      <c r="CR93" s="117">
        <f t="shared" si="65"/>
        <v>1146</v>
      </c>
      <c r="CS93" s="33">
        <f t="shared" si="58"/>
        <v>47</v>
      </c>
      <c r="CT93" s="102">
        <f t="shared" si="66"/>
        <v>1.3772893772893773</v>
      </c>
      <c r="CU93" s="103">
        <f t="shared" si="67"/>
        <v>0</v>
      </c>
      <c r="CV93" s="102">
        <f t="shared" si="68"/>
        <v>0</v>
      </c>
      <c r="CW93" s="102">
        <f t="shared" si="69"/>
        <v>0</v>
      </c>
      <c r="CX93" s="102">
        <f t="shared" si="70"/>
        <v>0</v>
      </c>
      <c r="CY93" s="102">
        <f t="shared" si="71"/>
        <v>0</v>
      </c>
      <c r="CZ93" s="102">
        <f t="shared" si="72"/>
        <v>0</v>
      </c>
      <c r="DA93" s="102">
        <f t="shared" si="73"/>
        <v>0</v>
      </c>
      <c r="DB93" s="102">
        <f t="shared" si="74"/>
        <v>0</v>
      </c>
      <c r="DC93" s="102">
        <f t="shared" si="75"/>
        <v>0</v>
      </c>
      <c r="DD93" s="102">
        <f t="shared" si="76"/>
        <v>0</v>
      </c>
      <c r="DE93" s="102">
        <f t="shared" si="77"/>
        <v>0</v>
      </c>
      <c r="DF93" s="174">
        <f t="shared" si="78"/>
        <v>1.3772893772893773</v>
      </c>
      <c r="DG93" s="178">
        <v>34.125</v>
      </c>
      <c r="DH93" s="32">
        <v>34.125</v>
      </c>
      <c r="DI93" s="20">
        <f t="shared" si="79"/>
        <v>44.362500000000004</v>
      </c>
      <c r="DJ93" s="20">
        <f t="shared" si="80"/>
        <v>58.012499999999996</v>
      </c>
      <c r="DK93" s="91">
        <v>70</v>
      </c>
      <c r="DL93" s="95">
        <v>12</v>
      </c>
      <c r="DM93" s="57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8"/>
    </row>
    <row r="94" spans="1:138" ht="120" customHeight="1" thickBot="1" x14ac:dyDescent="0.3">
      <c r="A94" s="68">
        <v>86</v>
      </c>
      <c r="B94" s="99" t="s">
        <v>118</v>
      </c>
      <c r="C94" s="99" t="s">
        <v>201</v>
      </c>
      <c r="D94" s="20">
        <f t="shared" si="82"/>
        <v>431</v>
      </c>
      <c r="E94" s="21">
        <v>119</v>
      </c>
      <c r="F94" s="78">
        <v>308</v>
      </c>
      <c r="G94" s="78">
        <v>4</v>
      </c>
      <c r="H94" s="83">
        <v>0</v>
      </c>
      <c r="I94" s="19">
        <v>0</v>
      </c>
      <c r="J94" s="20">
        <f t="shared" si="59"/>
        <v>431</v>
      </c>
      <c r="K94" s="101">
        <v>10</v>
      </c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25">
        <f t="shared" si="60"/>
        <v>10</v>
      </c>
      <c r="X94" s="101">
        <v>10</v>
      </c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26">
        <f t="shared" si="52"/>
        <v>10</v>
      </c>
      <c r="AK94" s="150">
        <f t="shared" si="53"/>
        <v>20</v>
      </c>
      <c r="AL94" s="164">
        <f t="shared" si="54"/>
        <v>129</v>
      </c>
      <c r="AM94" s="165">
        <f t="shared" si="61"/>
        <v>0</v>
      </c>
      <c r="AN94" s="166">
        <f t="shared" si="55"/>
        <v>318</v>
      </c>
      <c r="AO94" s="156">
        <v>10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6">
        <f t="shared" si="56"/>
        <v>10</v>
      </c>
      <c r="BB94" s="101">
        <v>1</v>
      </c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26">
        <f t="shared" si="57"/>
        <v>1</v>
      </c>
      <c r="BO94" s="78">
        <v>0</v>
      </c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81"/>
      <c r="CA94" s="20">
        <f t="shared" si="81"/>
        <v>0</v>
      </c>
      <c r="CB94" s="78">
        <v>0</v>
      </c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20">
        <f t="shared" si="83"/>
        <v>0</v>
      </c>
      <c r="CO94" s="117">
        <f t="shared" si="62"/>
        <v>119</v>
      </c>
      <c r="CP94" s="117">
        <f t="shared" si="63"/>
        <v>0</v>
      </c>
      <c r="CQ94" s="117">
        <f t="shared" si="64"/>
        <v>317</v>
      </c>
      <c r="CR94" s="117">
        <f t="shared" si="65"/>
        <v>436</v>
      </c>
      <c r="CS94" s="33">
        <f t="shared" si="58"/>
        <v>10</v>
      </c>
      <c r="CT94" s="102">
        <f t="shared" si="66"/>
        <v>0.2854288568574283</v>
      </c>
      <c r="CU94" s="103">
        <f t="shared" si="67"/>
        <v>0</v>
      </c>
      <c r="CV94" s="102">
        <f t="shared" si="68"/>
        <v>0</v>
      </c>
      <c r="CW94" s="102">
        <f t="shared" si="69"/>
        <v>0</v>
      </c>
      <c r="CX94" s="102">
        <f t="shared" si="70"/>
        <v>0</v>
      </c>
      <c r="CY94" s="102">
        <f t="shared" si="71"/>
        <v>0</v>
      </c>
      <c r="CZ94" s="102">
        <f t="shared" si="72"/>
        <v>0</v>
      </c>
      <c r="DA94" s="102">
        <f t="shared" si="73"/>
        <v>0</v>
      </c>
      <c r="DB94" s="102">
        <f t="shared" si="74"/>
        <v>0</v>
      </c>
      <c r="DC94" s="102">
        <f t="shared" si="75"/>
        <v>0</v>
      </c>
      <c r="DD94" s="102">
        <f t="shared" si="76"/>
        <v>0</v>
      </c>
      <c r="DE94" s="102">
        <f t="shared" si="77"/>
        <v>0</v>
      </c>
      <c r="DF94" s="174">
        <f t="shared" si="78"/>
        <v>0.2854288568574283</v>
      </c>
      <c r="DG94" s="178">
        <v>35.034999999999997</v>
      </c>
      <c r="DH94" s="32">
        <v>35.034999999999997</v>
      </c>
      <c r="DI94" s="20">
        <f t="shared" si="79"/>
        <v>45.545499999999997</v>
      </c>
      <c r="DJ94" s="20">
        <f t="shared" si="80"/>
        <v>59.559499999999993</v>
      </c>
      <c r="DK94" s="91">
        <v>66</v>
      </c>
      <c r="DL94" s="95">
        <v>12</v>
      </c>
      <c r="DM94" s="57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8"/>
    </row>
    <row r="95" spans="1:138" ht="120" customHeight="1" thickBot="1" x14ac:dyDescent="0.3">
      <c r="A95" s="68">
        <v>87</v>
      </c>
      <c r="B95" s="99" t="s">
        <v>119</v>
      </c>
      <c r="C95" s="99" t="s">
        <v>202</v>
      </c>
      <c r="D95" s="20">
        <f t="shared" si="82"/>
        <v>478</v>
      </c>
      <c r="E95" s="21">
        <v>78</v>
      </c>
      <c r="F95" s="78">
        <v>395</v>
      </c>
      <c r="G95" s="78">
        <v>5</v>
      </c>
      <c r="H95" s="83">
        <v>0</v>
      </c>
      <c r="I95" s="19">
        <v>0</v>
      </c>
      <c r="J95" s="20">
        <f t="shared" si="59"/>
        <v>478</v>
      </c>
      <c r="K95" s="101">
        <v>40</v>
      </c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25">
        <f t="shared" si="60"/>
        <v>40</v>
      </c>
      <c r="X95" s="101">
        <v>39</v>
      </c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26">
        <f t="shared" si="52"/>
        <v>39</v>
      </c>
      <c r="AK95" s="150">
        <f t="shared" si="53"/>
        <v>79</v>
      </c>
      <c r="AL95" s="164">
        <f t="shared" si="54"/>
        <v>118</v>
      </c>
      <c r="AM95" s="165">
        <f t="shared" si="61"/>
        <v>0</v>
      </c>
      <c r="AN95" s="166">
        <f t="shared" si="55"/>
        <v>434</v>
      </c>
      <c r="AO95" s="156">
        <v>28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6">
        <f t="shared" si="56"/>
        <v>28</v>
      </c>
      <c r="BB95" s="101">
        <v>1</v>
      </c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26">
        <f t="shared" si="57"/>
        <v>1</v>
      </c>
      <c r="BO95" s="78">
        <v>0</v>
      </c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81"/>
      <c r="CA95" s="20">
        <f t="shared" si="81"/>
        <v>0</v>
      </c>
      <c r="CB95" s="78">
        <v>0</v>
      </c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20">
        <f t="shared" si="83"/>
        <v>0</v>
      </c>
      <c r="CO95" s="117">
        <f t="shared" si="62"/>
        <v>90</v>
      </c>
      <c r="CP95" s="117">
        <f t="shared" si="63"/>
        <v>0</v>
      </c>
      <c r="CQ95" s="117">
        <f t="shared" si="64"/>
        <v>433</v>
      </c>
      <c r="CR95" s="117">
        <f t="shared" si="65"/>
        <v>523</v>
      </c>
      <c r="CS95" s="33">
        <f t="shared" si="58"/>
        <v>28</v>
      </c>
      <c r="CT95" s="102">
        <f t="shared" si="66"/>
        <v>0.43033889187735341</v>
      </c>
      <c r="CU95" s="103">
        <f t="shared" si="67"/>
        <v>0</v>
      </c>
      <c r="CV95" s="102">
        <f t="shared" si="68"/>
        <v>0</v>
      </c>
      <c r="CW95" s="102">
        <f t="shared" si="69"/>
        <v>0</v>
      </c>
      <c r="CX95" s="102">
        <f t="shared" si="70"/>
        <v>0</v>
      </c>
      <c r="CY95" s="102">
        <f t="shared" si="71"/>
        <v>0</v>
      </c>
      <c r="CZ95" s="102">
        <f t="shared" si="72"/>
        <v>0</v>
      </c>
      <c r="DA95" s="102">
        <f t="shared" si="73"/>
        <v>0</v>
      </c>
      <c r="DB95" s="102">
        <f t="shared" si="74"/>
        <v>0</v>
      </c>
      <c r="DC95" s="102">
        <f t="shared" si="75"/>
        <v>0</v>
      </c>
      <c r="DD95" s="102">
        <f t="shared" si="76"/>
        <v>0</v>
      </c>
      <c r="DE95" s="102">
        <f t="shared" si="77"/>
        <v>0</v>
      </c>
      <c r="DF95" s="174">
        <f t="shared" si="78"/>
        <v>0.43033889187735341</v>
      </c>
      <c r="DG95" s="178">
        <v>65.064999999999998</v>
      </c>
      <c r="DH95" s="32">
        <v>65.064999999999998</v>
      </c>
      <c r="DI95" s="20">
        <f t="shared" si="79"/>
        <v>84.584500000000006</v>
      </c>
      <c r="DJ95" s="20">
        <f t="shared" si="80"/>
        <v>110.61049999999999</v>
      </c>
      <c r="DK95" s="91">
        <v>32</v>
      </c>
      <c r="DL95" s="95">
        <v>4</v>
      </c>
      <c r="DM95" s="57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8"/>
    </row>
    <row r="96" spans="1:138" ht="120" customHeight="1" thickBot="1" x14ac:dyDescent="0.3">
      <c r="A96" s="68">
        <v>88</v>
      </c>
      <c r="B96" s="99" t="s">
        <v>120</v>
      </c>
      <c r="C96" s="99" t="s">
        <v>203</v>
      </c>
      <c r="D96" s="20">
        <f t="shared" si="82"/>
        <v>1319</v>
      </c>
      <c r="E96" s="21">
        <v>367</v>
      </c>
      <c r="F96" s="78">
        <v>850</v>
      </c>
      <c r="G96" s="78">
        <v>95</v>
      </c>
      <c r="H96" s="83">
        <v>18</v>
      </c>
      <c r="I96" s="19">
        <v>7</v>
      </c>
      <c r="J96" s="20">
        <f t="shared" si="59"/>
        <v>1337</v>
      </c>
      <c r="K96" s="101">
        <v>83</v>
      </c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25">
        <f t="shared" si="60"/>
        <v>83</v>
      </c>
      <c r="X96" s="101">
        <v>13</v>
      </c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26">
        <f t="shared" si="52"/>
        <v>13</v>
      </c>
      <c r="AK96" s="150">
        <f t="shared" si="53"/>
        <v>96</v>
      </c>
      <c r="AL96" s="164">
        <f t="shared" si="54"/>
        <v>457</v>
      </c>
      <c r="AM96" s="165">
        <f t="shared" si="61"/>
        <v>7</v>
      </c>
      <c r="AN96" s="166">
        <f t="shared" si="55"/>
        <v>863</v>
      </c>
      <c r="AO96" s="156">
        <v>25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6">
        <f t="shared" si="56"/>
        <v>25</v>
      </c>
      <c r="BB96" s="101">
        <v>1</v>
      </c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26">
        <f t="shared" si="57"/>
        <v>1</v>
      </c>
      <c r="BO96" s="78">
        <v>0</v>
      </c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81"/>
      <c r="CA96" s="20">
        <f t="shared" si="81"/>
        <v>0</v>
      </c>
      <c r="CB96" s="78">
        <v>0</v>
      </c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20">
        <f t="shared" si="83"/>
        <v>0</v>
      </c>
      <c r="CO96" s="117">
        <f t="shared" si="62"/>
        <v>432</v>
      </c>
      <c r="CP96" s="117">
        <f t="shared" si="63"/>
        <v>7</v>
      </c>
      <c r="CQ96" s="117">
        <f t="shared" si="64"/>
        <v>862</v>
      </c>
      <c r="CR96" s="117">
        <f t="shared" si="65"/>
        <v>1294</v>
      </c>
      <c r="CS96" s="33">
        <f t="shared" si="58"/>
        <v>25</v>
      </c>
      <c r="CT96" s="102">
        <f t="shared" si="66"/>
        <v>0.38461538461538464</v>
      </c>
      <c r="CU96" s="103">
        <f t="shared" si="67"/>
        <v>0</v>
      </c>
      <c r="CV96" s="102">
        <f t="shared" si="68"/>
        <v>0</v>
      </c>
      <c r="CW96" s="102">
        <f t="shared" si="69"/>
        <v>0</v>
      </c>
      <c r="CX96" s="102">
        <f t="shared" si="70"/>
        <v>0</v>
      </c>
      <c r="CY96" s="102">
        <f t="shared" si="71"/>
        <v>0</v>
      </c>
      <c r="CZ96" s="102">
        <f t="shared" si="72"/>
        <v>0</v>
      </c>
      <c r="DA96" s="102">
        <f t="shared" si="73"/>
        <v>0</v>
      </c>
      <c r="DB96" s="102">
        <f t="shared" si="74"/>
        <v>0</v>
      </c>
      <c r="DC96" s="102">
        <f t="shared" si="75"/>
        <v>0</v>
      </c>
      <c r="DD96" s="102">
        <f t="shared" si="76"/>
        <v>0</v>
      </c>
      <c r="DE96" s="102">
        <f t="shared" si="77"/>
        <v>0</v>
      </c>
      <c r="DF96" s="174">
        <f t="shared" si="78"/>
        <v>0.38461538461538464</v>
      </c>
      <c r="DG96" s="178">
        <v>65</v>
      </c>
      <c r="DH96" s="32">
        <v>35.034999999999997</v>
      </c>
      <c r="DI96" s="20">
        <f t="shared" si="79"/>
        <v>84.5</v>
      </c>
      <c r="DJ96" s="20">
        <f t="shared" si="80"/>
        <v>110.5</v>
      </c>
      <c r="DK96" s="91">
        <v>69</v>
      </c>
      <c r="DL96" s="95">
        <v>13</v>
      </c>
      <c r="DM96" s="57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8"/>
    </row>
    <row r="97" spans="1:138" ht="120" customHeight="1" thickBot="1" x14ac:dyDescent="0.3">
      <c r="A97" s="68">
        <v>89</v>
      </c>
      <c r="B97" s="99" t="s">
        <v>121</v>
      </c>
      <c r="C97" s="99" t="s">
        <v>204</v>
      </c>
      <c r="D97" s="20">
        <f t="shared" si="82"/>
        <v>748</v>
      </c>
      <c r="E97" s="21">
        <v>233</v>
      </c>
      <c r="F97" s="78">
        <v>457</v>
      </c>
      <c r="G97" s="78">
        <v>48</v>
      </c>
      <c r="H97" s="83">
        <v>8</v>
      </c>
      <c r="I97" s="19">
        <v>10</v>
      </c>
      <c r="J97" s="20">
        <f t="shared" si="59"/>
        <v>756</v>
      </c>
      <c r="K97" s="101">
        <v>57</v>
      </c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25">
        <f t="shared" si="60"/>
        <v>57</v>
      </c>
      <c r="X97" s="101">
        <v>17</v>
      </c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26">
        <f t="shared" si="52"/>
        <v>17</v>
      </c>
      <c r="AK97" s="150">
        <f t="shared" si="53"/>
        <v>74</v>
      </c>
      <c r="AL97" s="164">
        <f t="shared" si="54"/>
        <v>300</v>
      </c>
      <c r="AM97" s="165">
        <f t="shared" si="61"/>
        <v>10</v>
      </c>
      <c r="AN97" s="166">
        <f t="shared" si="55"/>
        <v>474</v>
      </c>
      <c r="AO97" s="156">
        <v>10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6">
        <f t="shared" si="56"/>
        <v>10</v>
      </c>
      <c r="BB97" s="101">
        <v>0</v>
      </c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26">
        <f t="shared" si="57"/>
        <v>0</v>
      </c>
      <c r="BO97" s="78">
        <v>0</v>
      </c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81"/>
      <c r="CA97" s="20">
        <f t="shared" si="81"/>
        <v>0</v>
      </c>
      <c r="CB97" s="78">
        <v>0</v>
      </c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20">
        <f t="shared" si="83"/>
        <v>0</v>
      </c>
      <c r="CO97" s="117">
        <f t="shared" si="62"/>
        <v>290</v>
      </c>
      <c r="CP97" s="117">
        <f t="shared" si="63"/>
        <v>10</v>
      </c>
      <c r="CQ97" s="117">
        <f t="shared" si="64"/>
        <v>474</v>
      </c>
      <c r="CR97" s="117">
        <f t="shared" si="65"/>
        <v>764</v>
      </c>
      <c r="CS97" s="33">
        <f t="shared" si="58"/>
        <v>10</v>
      </c>
      <c r="CT97" s="102">
        <f t="shared" si="66"/>
        <v>0.2854288568574283</v>
      </c>
      <c r="CU97" s="103">
        <f t="shared" si="67"/>
        <v>0</v>
      </c>
      <c r="CV97" s="102">
        <f t="shared" si="68"/>
        <v>0</v>
      </c>
      <c r="CW97" s="102">
        <f t="shared" si="69"/>
        <v>0</v>
      </c>
      <c r="CX97" s="102">
        <f t="shared" si="70"/>
        <v>0</v>
      </c>
      <c r="CY97" s="102">
        <f t="shared" si="71"/>
        <v>0</v>
      </c>
      <c r="CZ97" s="102">
        <f t="shared" si="72"/>
        <v>0</v>
      </c>
      <c r="DA97" s="102">
        <f t="shared" si="73"/>
        <v>0</v>
      </c>
      <c r="DB97" s="102">
        <f t="shared" si="74"/>
        <v>0</v>
      </c>
      <c r="DC97" s="102">
        <f t="shared" si="75"/>
        <v>0</v>
      </c>
      <c r="DD97" s="102">
        <f t="shared" si="76"/>
        <v>0</v>
      </c>
      <c r="DE97" s="102">
        <f t="shared" si="77"/>
        <v>0</v>
      </c>
      <c r="DF97" s="174">
        <f t="shared" si="78"/>
        <v>0.2854288568574283</v>
      </c>
      <c r="DG97" s="178">
        <v>35.034999999999997</v>
      </c>
      <c r="DH97" s="32">
        <v>35.034999999999997</v>
      </c>
      <c r="DI97" s="20">
        <f t="shared" si="79"/>
        <v>45.545499999999997</v>
      </c>
      <c r="DJ97" s="20">
        <f t="shared" si="80"/>
        <v>59.559499999999993</v>
      </c>
      <c r="DK97" s="91">
        <v>106</v>
      </c>
      <c r="DL97" s="95">
        <v>9</v>
      </c>
      <c r="DM97" s="57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8"/>
    </row>
    <row r="98" spans="1:138" ht="120" customHeight="1" thickBot="1" x14ac:dyDescent="0.3">
      <c r="A98" s="68">
        <v>90</v>
      </c>
      <c r="B98" s="99" t="s">
        <v>122</v>
      </c>
      <c r="C98" s="99" t="s">
        <v>205</v>
      </c>
      <c r="D98" s="20">
        <f t="shared" si="82"/>
        <v>588</v>
      </c>
      <c r="E98" s="21">
        <v>194</v>
      </c>
      <c r="F98" s="78">
        <v>367</v>
      </c>
      <c r="G98" s="78">
        <v>24</v>
      </c>
      <c r="H98" s="83">
        <v>8</v>
      </c>
      <c r="I98" s="19">
        <v>3</v>
      </c>
      <c r="J98" s="20">
        <f t="shared" si="59"/>
        <v>596</v>
      </c>
      <c r="K98" s="101">
        <v>14</v>
      </c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25">
        <f t="shared" si="60"/>
        <v>14</v>
      </c>
      <c r="X98" s="101">
        <v>18</v>
      </c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26">
        <f t="shared" si="52"/>
        <v>18</v>
      </c>
      <c r="AK98" s="150">
        <f t="shared" si="53"/>
        <v>32</v>
      </c>
      <c r="AL98" s="164">
        <f t="shared" si="54"/>
        <v>211</v>
      </c>
      <c r="AM98" s="165">
        <f t="shared" si="61"/>
        <v>3</v>
      </c>
      <c r="AN98" s="166">
        <f t="shared" si="55"/>
        <v>385</v>
      </c>
      <c r="AO98" s="156">
        <v>27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6">
        <f t="shared" si="56"/>
        <v>27</v>
      </c>
      <c r="BB98" s="101">
        <v>1</v>
      </c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26">
        <f t="shared" si="57"/>
        <v>1</v>
      </c>
      <c r="BO98" s="78">
        <v>2</v>
      </c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81"/>
      <c r="CA98" s="20">
        <f t="shared" si="81"/>
        <v>2</v>
      </c>
      <c r="CB98" s="78">
        <v>2</v>
      </c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20">
        <f t="shared" si="83"/>
        <v>2</v>
      </c>
      <c r="CO98" s="117">
        <f t="shared" si="62"/>
        <v>182</v>
      </c>
      <c r="CP98" s="117">
        <f t="shared" si="63"/>
        <v>3</v>
      </c>
      <c r="CQ98" s="117">
        <f t="shared" si="64"/>
        <v>382</v>
      </c>
      <c r="CR98" s="117">
        <f t="shared" si="65"/>
        <v>564</v>
      </c>
      <c r="CS98" s="33">
        <f t="shared" si="58"/>
        <v>27</v>
      </c>
      <c r="CT98" s="102">
        <f t="shared" si="66"/>
        <v>0.77065791351505641</v>
      </c>
      <c r="CU98" s="103">
        <f t="shared" si="67"/>
        <v>0</v>
      </c>
      <c r="CV98" s="102">
        <f t="shared" si="68"/>
        <v>0</v>
      </c>
      <c r="CW98" s="102">
        <f t="shared" si="69"/>
        <v>0</v>
      </c>
      <c r="CX98" s="102">
        <f t="shared" si="70"/>
        <v>0</v>
      </c>
      <c r="CY98" s="102">
        <f t="shared" si="71"/>
        <v>0</v>
      </c>
      <c r="CZ98" s="102">
        <f t="shared" si="72"/>
        <v>0</v>
      </c>
      <c r="DA98" s="102">
        <f t="shared" si="73"/>
        <v>0</v>
      </c>
      <c r="DB98" s="102">
        <f t="shared" si="74"/>
        <v>0</v>
      </c>
      <c r="DC98" s="102">
        <f t="shared" si="75"/>
        <v>0</v>
      </c>
      <c r="DD98" s="102">
        <f t="shared" si="76"/>
        <v>0</v>
      </c>
      <c r="DE98" s="102">
        <f t="shared" si="77"/>
        <v>0</v>
      </c>
      <c r="DF98" s="174">
        <f t="shared" si="78"/>
        <v>0.77065791351505641</v>
      </c>
      <c r="DG98" s="178">
        <v>35.034999999999997</v>
      </c>
      <c r="DH98" s="32">
        <v>35.034999999999997</v>
      </c>
      <c r="DI98" s="20">
        <f t="shared" si="79"/>
        <v>45.545499999999997</v>
      </c>
      <c r="DJ98" s="20">
        <f t="shared" si="80"/>
        <v>59.559499999999993</v>
      </c>
      <c r="DK98" s="91">
        <v>66</v>
      </c>
      <c r="DL98" s="95">
        <v>23</v>
      </c>
      <c r="DM98" s="57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8"/>
    </row>
    <row r="99" spans="1:138" ht="120" customHeight="1" thickBot="1" x14ac:dyDescent="0.3">
      <c r="A99" s="68">
        <v>91</v>
      </c>
      <c r="B99" s="99" t="s">
        <v>131</v>
      </c>
      <c r="C99" s="99" t="s">
        <v>206</v>
      </c>
      <c r="D99" s="20">
        <f t="shared" si="82"/>
        <v>658</v>
      </c>
      <c r="E99" s="21">
        <v>171</v>
      </c>
      <c r="F99" s="78">
        <v>446</v>
      </c>
      <c r="G99" s="78">
        <v>41</v>
      </c>
      <c r="H99" s="83">
        <v>6</v>
      </c>
      <c r="I99" s="19">
        <v>0</v>
      </c>
      <c r="J99" s="20">
        <f t="shared" si="59"/>
        <v>664</v>
      </c>
      <c r="K99" s="101">
        <v>20</v>
      </c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25">
        <f t="shared" si="60"/>
        <v>20</v>
      </c>
      <c r="X99" s="101">
        <v>14</v>
      </c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26">
        <f t="shared" si="52"/>
        <v>14</v>
      </c>
      <c r="AK99" s="150">
        <f t="shared" si="53"/>
        <v>34</v>
      </c>
      <c r="AL99" s="164">
        <f t="shared" si="54"/>
        <v>191</v>
      </c>
      <c r="AM99" s="165">
        <f t="shared" si="61"/>
        <v>0</v>
      </c>
      <c r="AN99" s="166">
        <f t="shared" si="55"/>
        <v>460</v>
      </c>
      <c r="AO99" s="156">
        <v>18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6">
        <f t="shared" si="56"/>
        <v>18</v>
      </c>
      <c r="BB99" s="101">
        <v>0</v>
      </c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26">
        <f t="shared" si="57"/>
        <v>0</v>
      </c>
      <c r="BO99" s="78">
        <v>2</v>
      </c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81"/>
      <c r="CA99" s="20">
        <f t="shared" si="81"/>
        <v>2</v>
      </c>
      <c r="CB99" s="78">
        <v>0</v>
      </c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20">
        <f t="shared" si="83"/>
        <v>0</v>
      </c>
      <c r="CO99" s="117">
        <f t="shared" si="62"/>
        <v>171</v>
      </c>
      <c r="CP99" s="117">
        <f t="shared" si="63"/>
        <v>0</v>
      </c>
      <c r="CQ99" s="117">
        <f t="shared" si="64"/>
        <v>460</v>
      </c>
      <c r="CR99" s="117">
        <f t="shared" si="65"/>
        <v>631</v>
      </c>
      <c r="CS99" s="33">
        <f t="shared" si="58"/>
        <v>18</v>
      </c>
      <c r="CT99" s="102">
        <f t="shared" si="66"/>
        <v>0.51377194234337098</v>
      </c>
      <c r="CU99" s="103">
        <f t="shared" si="67"/>
        <v>0</v>
      </c>
      <c r="CV99" s="102">
        <f t="shared" si="68"/>
        <v>0</v>
      </c>
      <c r="CW99" s="102">
        <f t="shared" si="69"/>
        <v>0</v>
      </c>
      <c r="CX99" s="102">
        <f t="shared" si="70"/>
        <v>0</v>
      </c>
      <c r="CY99" s="102">
        <f t="shared" si="71"/>
        <v>0</v>
      </c>
      <c r="CZ99" s="102">
        <f t="shared" si="72"/>
        <v>0</v>
      </c>
      <c r="DA99" s="102">
        <f t="shared" si="73"/>
        <v>0</v>
      </c>
      <c r="DB99" s="102">
        <f t="shared" si="74"/>
        <v>0</v>
      </c>
      <c r="DC99" s="102">
        <f t="shared" si="75"/>
        <v>0</v>
      </c>
      <c r="DD99" s="102">
        <f t="shared" si="76"/>
        <v>0</v>
      </c>
      <c r="DE99" s="102">
        <f t="shared" si="77"/>
        <v>0</v>
      </c>
      <c r="DF99" s="174">
        <f t="shared" si="78"/>
        <v>0.51377194234337098</v>
      </c>
      <c r="DG99" s="178">
        <v>35.034999999999997</v>
      </c>
      <c r="DH99" s="32">
        <v>35.034999999999997</v>
      </c>
      <c r="DI99" s="20">
        <f t="shared" si="79"/>
        <v>45.545499999999997</v>
      </c>
      <c r="DJ99" s="20">
        <f t="shared" si="80"/>
        <v>59.559499999999993</v>
      </c>
      <c r="DK99" s="91">
        <v>32</v>
      </c>
      <c r="DL99" s="95">
        <v>25</v>
      </c>
      <c r="DM99" s="57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8"/>
    </row>
    <row r="100" spans="1:138" ht="120" customHeight="1" thickBot="1" x14ac:dyDescent="0.3">
      <c r="A100" s="68">
        <v>92</v>
      </c>
      <c r="B100" s="99" t="s">
        <v>123</v>
      </c>
      <c r="C100" s="99" t="s">
        <v>207</v>
      </c>
      <c r="D100" s="20">
        <f t="shared" si="82"/>
        <v>652</v>
      </c>
      <c r="E100" s="21">
        <v>169</v>
      </c>
      <c r="F100" s="78">
        <v>439</v>
      </c>
      <c r="G100" s="78">
        <v>44</v>
      </c>
      <c r="H100" s="83">
        <v>30</v>
      </c>
      <c r="I100" s="19">
        <v>0</v>
      </c>
      <c r="J100" s="20">
        <f t="shared" si="59"/>
        <v>682</v>
      </c>
      <c r="K100" s="101">
        <v>14</v>
      </c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25">
        <f t="shared" si="60"/>
        <v>14</v>
      </c>
      <c r="X100" s="101">
        <v>24</v>
      </c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26">
        <f t="shared" si="52"/>
        <v>24</v>
      </c>
      <c r="AK100" s="150">
        <f t="shared" si="53"/>
        <v>38</v>
      </c>
      <c r="AL100" s="164">
        <f t="shared" si="54"/>
        <v>183</v>
      </c>
      <c r="AM100" s="165">
        <f t="shared" si="61"/>
        <v>0</v>
      </c>
      <c r="AN100" s="166">
        <f t="shared" si="55"/>
        <v>463</v>
      </c>
      <c r="AO100" s="156">
        <v>11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6">
        <f t="shared" si="56"/>
        <v>11</v>
      </c>
      <c r="BB100" s="101">
        <v>28</v>
      </c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26">
        <f t="shared" si="57"/>
        <v>28</v>
      </c>
      <c r="BO100" s="78">
        <v>0</v>
      </c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81"/>
      <c r="CA100" s="20">
        <f t="shared" si="81"/>
        <v>0</v>
      </c>
      <c r="CB100" s="78">
        <v>35</v>
      </c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20">
        <f t="shared" si="83"/>
        <v>35</v>
      </c>
      <c r="CO100" s="117">
        <f t="shared" si="62"/>
        <v>172</v>
      </c>
      <c r="CP100" s="117">
        <f t="shared" si="63"/>
        <v>0</v>
      </c>
      <c r="CQ100" s="117">
        <f t="shared" si="64"/>
        <v>400</v>
      </c>
      <c r="CR100" s="117">
        <f t="shared" si="65"/>
        <v>572</v>
      </c>
      <c r="CS100" s="33">
        <f t="shared" si="58"/>
        <v>11</v>
      </c>
      <c r="CT100" s="102">
        <f t="shared" si="66"/>
        <v>0.31397174254317117</v>
      </c>
      <c r="CU100" s="103">
        <f t="shared" si="67"/>
        <v>0</v>
      </c>
      <c r="CV100" s="102">
        <f t="shared" si="68"/>
        <v>0</v>
      </c>
      <c r="CW100" s="102">
        <f t="shared" si="69"/>
        <v>0</v>
      </c>
      <c r="CX100" s="102">
        <f t="shared" si="70"/>
        <v>0</v>
      </c>
      <c r="CY100" s="102">
        <f t="shared" si="71"/>
        <v>0</v>
      </c>
      <c r="CZ100" s="102">
        <f t="shared" si="72"/>
        <v>0</v>
      </c>
      <c r="DA100" s="102">
        <f t="shared" si="73"/>
        <v>0</v>
      </c>
      <c r="DB100" s="102">
        <f t="shared" si="74"/>
        <v>0</v>
      </c>
      <c r="DC100" s="102">
        <f t="shared" si="75"/>
        <v>0</v>
      </c>
      <c r="DD100" s="102">
        <f t="shared" si="76"/>
        <v>0</v>
      </c>
      <c r="DE100" s="102">
        <f t="shared" si="77"/>
        <v>0</v>
      </c>
      <c r="DF100" s="174">
        <f t="shared" si="78"/>
        <v>0.31397174254317117</v>
      </c>
      <c r="DG100" s="178">
        <v>35.034999999999997</v>
      </c>
      <c r="DH100" s="32">
        <v>35.034999999999997</v>
      </c>
      <c r="DI100" s="20">
        <f t="shared" si="79"/>
        <v>45.545499999999997</v>
      </c>
      <c r="DJ100" s="20">
        <f t="shared" si="80"/>
        <v>59.559499999999993</v>
      </c>
      <c r="DK100" s="91">
        <v>53</v>
      </c>
      <c r="DL100" s="95">
        <v>4</v>
      </c>
      <c r="DM100" s="57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8"/>
    </row>
    <row r="101" spans="1:138" ht="120" customHeight="1" thickBot="1" x14ac:dyDescent="0.3">
      <c r="A101" s="68">
        <v>93</v>
      </c>
      <c r="B101" s="99" t="s">
        <v>127</v>
      </c>
      <c r="C101" s="99" t="s">
        <v>208</v>
      </c>
      <c r="D101" s="20">
        <f t="shared" si="82"/>
        <v>353</v>
      </c>
      <c r="E101" s="21">
        <v>105</v>
      </c>
      <c r="F101" s="78">
        <v>217</v>
      </c>
      <c r="G101" s="78">
        <v>30</v>
      </c>
      <c r="H101" s="83">
        <v>9</v>
      </c>
      <c r="I101" s="19">
        <v>1</v>
      </c>
      <c r="J101" s="20">
        <f t="shared" si="59"/>
        <v>362</v>
      </c>
      <c r="K101" s="101">
        <v>2</v>
      </c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25">
        <f t="shared" si="60"/>
        <v>2</v>
      </c>
      <c r="X101" s="101">
        <v>2</v>
      </c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26">
        <f t="shared" si="52"/>
        <v>2</v>
      </c>
      <c r="AK101" s="150">
        <f t="shared" si="53"/>
        <v>4</v>
      </c>
      <c r="AL101" s="164">
        <f t="shared" si="54"/>
        <v>108</v>
      </c>
      <c r="AM101" s="165">
        <f t="shared" si="61"/>
        <v>1</v>
      </c>
      <c r="AN101" s="166">
        <f t="shared" si="55"/>
        <v>219</v>
      </c>
      <c r="AO101" s="156">
        <v>5</v>
      </c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6">
        <f t="shared" si="56"/>
        <v>5</v>
      </c>
      <c r="BB101" s="101">
        <v>0</v>
      </c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26">
        <f t="shared" si="57"/>
        <v>0</v>
      </c>
      <c r="BO101" s="78">
        <v>4</v>
      </c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81"/>
      <c r="CA101" s="20">
        <f t="shared" si="81"/>
        <v>4</v>
      </c>
      <c r="CB101" s="78">
        <v>0</v>
      </c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20">
        <f t="shared" si="83"/>
        <v>0</v>
      </c>
      <c r="CO101" s="117">
        <f t="shared" si="62"/>
        <v>99</v>
      </c>
      <c r="CP101" s="117">
        <f t="shared" si="63"/>
        <v>1</v>
      </c>
      <c r="CQ101" s="117">
        <f t="shared" si="64"/>
        <v>219</v>
      </c>
      <c r="CR101" s="117">
        <f t="shared" si="65"/>
        <v>318</v>
      </c>
      <c r="CS101" s="33">
        <f t="shared" si="58"/>
        <v>5</v>
      </c>
      <c r="CT101" s="102">
        <f t="shared" si="66"/>
        <v>0.14271442842871415</v>
      </c>
      <c r="CU101" s="103">
        <f t="shared" si="67"/>
        <v>0</v>
      </c>
      <c r="CV101" s="102">
        <f t="shared" si="68"/>
        <v>0</v>
      </c>
      <c r="CW101" s="102">
        <f t="shared" si="69"/>
        <v>0</v>
      </c>
      <c r="CX101" s="102">
        <f t="shared" si="70"/>
        <v>0</v>
      </c>
      <c r="CY101" s="102">
        <f t="shared" si="71"/>
        <v>0</v>
      </c>
      <c r="CZ101" s="102">
        <f t="shared" si="72"/>
        <v>0</v>
      </c>
      <c r="DA101" s="102">
        <f t="shared" si="73"/>
        <v>0</v>
      </c>
      <c r="DB101" s="102">
        <f t="shared" si="74"/>
        <v>0</v>
      </c>
      <c r="DC101" s="102">
        <f t="shared" si="75"/>
        <v>0</v>
      </c>
      <c r="DD101" s="102">
        <f t="shared" si="76"/>
        <v>0</v>
      </c>
      <c r="DE101" s="102">
        <f t="shared" si="77"/>
        <v>0</v>
      </c>
      <c r="DF101" s="174">
        <f t="shared" si="78"/>
        <v>0.14271442842871415</v>
      </c>
      <c r="DG101" s="178">
        <v>35.034999999999997</v>
      </c>
      <c r="DH101" s="32">
        <v>35.034999999999997</v>
      </c>
      <c r="DI101" s="20">
        <f t="shared" si="79"/>
        <v>45.545499999999997</v>
      </c>
      <c r="DJ101" s="20">
        <f t="shared" si="80"/>
        <v>59.559499999999993</v>
      </c>
      <c r="DK101" s="91">
        <v>6</v>
      </c>
      <c r="DL101" s="95">
        <v>1</v>
      </c>
      <c r="DM101" s="57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8"/>
    </row>
    <row r="102" spans="1:138" s="3" customFormat="1" ht="120" customHeight="1" thickBot="1" x14ac:dyDescent="0.3">
      <c r="A102" s="69">
        <v>94</v>
      </c>
      <c r="B102" s="113" t="s">
        <v>73</v>
      </c>
      <c r="C102" s="113" t="s">
        <v>209</v>
      </c>
      <c r="D102" s="70">
        <f t="shared" si="82"/>
        <v>1053</v>
      </c>
      <c r="E102" s="71">
        <v>36</v>
      </c>
      <c r="F102" s="88">
        <v>978</v>
      </c>
      <c r="G102" s="88">
        <v>11</v>
      </c>
      <c r="H102" s="89">
        <v>7</v>
      </c>
      <c r="I102" s="90">
        <v>28</v>
      </c>
      <c r="J102" s="70">
        <f t="shared" si="59"/>
        <v>1060</v>
      </c>
      <c r="K102" s="114">
        <v>4</v>
      </c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72">
        <f t="shared" si="60"/>
        <v>4</v>
      </c>
      <c r="X102" s="114">
        <v>3</v>
      </c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73">
        <f t="shared" si="52"/>
        <v>3</v>
      </c>
      <c r="AK102" s="153">
        <f t="shared" si="53"/>
        <v>7</v>
      </c>
      <c r="AL102" s="167">
        <f t="shared" si="54"/>
        <v>68</v>
      </c>
      <c r="AM102" s="168">
        <f t="shared" si="61"/>
        <v>28</v>
      </c>
      <c r="AN102" s="169">
        <f t="shared" si="55"/>
        <v>981</v>
      </c>
      <c r="AO102" s="158">
        <v>4</v>
      </c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3">
        <f t="shared" si="56"/>
        <v>4</v>
      </c>
      <c r="BB102" s="114">
        <v>2</v>
      </c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3">
        <f t="shared" si="57"/>
        <v>2</v>
      </c>
      <c r="BO102" s="88">
        <v>0</v>
      </c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70">
        <f t="shared" si="81"/>
        <v>0</v>
      </c>
      <c r="CB102" s="88">
        <v>0</v>
      </c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70">
        <f t="shared" si="83"/>
        <v>0</v>
      </c>
      <c r="CO102" s="120">
        <f t="shared" si="62"/>
        <v>64</v>
      </c>
      <c r="CP102" s="120">
        <f t="shared" si="63"/>
        <v>28</v>
      </c>
      <c r="CQ102" s="120">
        <f t="shared" si="64"/>
        <v>979</v>
      </c>
      <c r="CR102" s="120">
        <f t="shared" si="65"/>
        <v>1043</v>
      </c>
      <c r="CS102" s="76">
        <f t="shared" si="58"/>
        <v>4</v>
      </c>
      <c r="CT102" s="115">
        <f t="shared" si="66"/>
        <v>0.26640026640026643</v>
      </c>
      <c r="CU102" s="116">
        <f t="shared" si="67"/>
        <v>0</v>
      </c>
      <c r="CV102" s="115">
        <f t="shared" si="68"/>
        <v>0</v>
      </c>
      <c r="CW102" s="115">
        <f t="shared" si="69"/>
        <v>0</v>
      </c>
      <c r="CX102" s="115">
        <f t="shared" si="70"/>
        <v>0</v>
      </c>
      <c r="CY102" s="115">
        <f t="shared" si="71"/>
        <v>0</v>
      </c>
      <c r="CZ102" s="115">
        <f t="shared" si="72"/>
        <v>0</v>
      </c>
      <c r="DA102" s="115">
        <f t="shared" si="73"/>
        <v>0</v>
      </c>
      <c r="DB102" s="115">
        <f t="shared" si="74"/>
        <v>0</v>
      </c>
      <c r="DC102" s="115">
        <f t="shared" si="75"/>
        <v>0</v>
      </c>
      <c r="DD102" s="115">
        <f t="shared" si="76"/>
        <v>0</v>
      </c>
      <c r="DE102" s="115">
        <f t="shared" si="77"/>
        <v>0</v>
      </c>
      <c r="DF102" s="175">
        <f t="shared" si="78"/>
        <v>0.26640026640026643</v>
      </c>
      <c r="DG102" s="179">
        <v>15.014999999999999</v>
      </c>
      <c r="DH102" s="75">
        <v>15.014999999999999</v>
      </c>
      <c r="DI102" s="70">
        <f t="shared" si="79"/>
        <v>19.519500000000001</v>
      </c>
      <c r="DJ102" s="70">
        <f t="shared" si="80"/>
        <v>25.525499999999997</v>
      </c>
      <c r="DK102" s="97">
        <v>28</v>
      </c>
      <c r="DL102" s="98">
        <v>5</v>
      </c>
      <c r="DM102" s="59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5"/>
    </row>
    <row r="103" spans="1:138" ht="48" customHeight="1" thickTop="1" x14ac:dyDescent="0.25">
      <c r="A103" s="242" t="s">
        <v>105</v>
      </c>
      <c r="B103" s="242"/>
      <c r="C103" s="242"/>
      <c r="D103" s="242"/>
    </row>
    <row r="104" spans="1:138" x14ac:dyDescent="0.25">
      <c r="C104" s="12"/>
    </row>
    <row r="105" spans="1:138" x14ac:dyDescent="0.25">
      <c r="C105" s="12"/>
    </row>
    <row r="106" spans="1:138" x14ac:dyDescent="0.25">
      <c r="C106" s="12"/>
    </row>
    <row r="107" spans="1:138" x14ac:dyDescent="0.25">
      <c r="C107" s="12"/>
    </row>
    <row r="108" spans="1:138" x14ac:dyDescent="0.25">
      <c r="C108" s="13"/>
    </row>
    <row r="674" spans="76:76" x14ac:dyDescent="0.25">
      <c r="BX674" s="6" t="s">
        <v>91</v>
      </c>
    </row>
    <row r="2588" spans="76:76" x14ac:dyDescent="0.25">
      <c r="BX2588" s="6" t="s">
        <v>91</v>
      </c>
    </row>
    <row r="2607" spans="76:76" x14ac:dyDescent="0.25">
      <c r="BX2607" s="6" t="s">
        <v>91</v>
      </c>
    </row>
    <row r="3532" spans="76:76" x14ac:dyDescent="0.25">
      <c r="BX3532" s="6" t="s">
        <v>92</v>
      </c>
    </row>
    <row r="3740" spans="76:76" x14ac:dyDescent="0.25">
      <c r="BX3740" s="6" t="s">
        <v>93</v>
      </c>
    </row>
  </sheetData>
  <mergeCells count="78">
    <mergeCell ref="B2:EH2"/>
    <mergeCell ref="EA5:EB5"/>
    <mergeCell ref="EC5:ED5"/>
    <mergeCell ref="DK5:DL5"/>
    <mergeCell ref="DM5:DN5"/>
    <mergeCell ref="DO5:DP5"/>
    <mergeCell ref="DQ5:DR5"/>
    <mergeCell ref="C4:C7"/>
    <mergeCell ref="D4:J4"/>
    <mergeCell ref="K4:AK4"/>
    <mergeCell ref="D5:D7"/>
    <mergeCell ref="E5:E7"/>
    <mergeCell ref="F5:F7"/>
    <mergeCell ref="AO4:BN4"/>
    <mergeCell ref="AN5:AN7"/>
    <mergeCell ref="AL5:AL7"/>
    <mergeCell ref="A103:D103"/>
    <mergeCell ref="DU6:DU7"/>
    <mergeCell ref="DV6:DV7"/>
    <mergeCell ref="CQ5:CQ7"/>
    <mergeCell ref="CR5:CR7"/>
    <mergeCell ref="CS5:CS7"/>
    <mergeCell ref="CT5:DF5"/>
    <mergeCell ref="CP5:CP7"/>
    <mergeCell ref="DK6:DK7"/>
    <mergeCell ref="DL6:DL7"/>
    <mergeCell ref="DM6:DM7"/>
    <mergeCell ref="DN6:DN7"/>
    <mergeCell ref="DS5:DT5"/>
    <mergeCell ref="A4:A7"/>
    <mergeCell ref="B4:B7"/>
    <mergeCell ref="DU5:DV5"/>
    <mergeCell ref="AM5:AM7"/>
    <mergeCell ref="DW5:DX5"/>
    <mergeCell ref="AO5:BA6"/>
    <mergeCell ref="BB5:BN6"/>
    <mergeCell ref="BO5:CA6"/>
    <mergeCell ref="CB5:CN6"/>
    <mergeCell ref="CO5:CO7"/>
    <mergeCell ref="DG5:DG6"/>
    <mergeCell ref="DH5:DH7"/>
    <mergeCell ref="DW6:DW7"/>
    <mergeCell ref="DX6:DX7"/>
    <mergeCell ref="DO6:DO7"/>
    <mergeCell ref="DP6:DP7"/>
    <mergeCell ref="DI5:DI7"/>
    <mergeCell ref="DJ5:DJ7"/>
    <mergeCell ref="A1:EF1"/>
    <mergeCell ref="EE5:EF5"/>
    <mergeCell ref="EE6:EE7"/>
    <mergeCell ref="EF6:EF7"/>
    <mergeCell ref="G5:G7"/>
    <mergeCell ref="H5:H7"/>
    <mergeCell ref="I5:I7"/>
    <mergeCell ref="J5:J7"/>
    <mergeCell ref="K5:W6"/>
    <mergeCell ref="X5:AJ6"/>
    <mergeCell ref="AK5:AK7"/>
    <mergeCell ref="CS4:DH4"/>
    <mergeCell ref="DI4:DJ4"/>
    <mergeCell ref="BO4:CN4"/>
    <mergeCell ref="CO4:CR4"/>
    <mergeCell ref="AL4:AN4"/>
    <mergeCell ref="EG6:EG7"/>
    <mergeCell ref="EH6:EH7"/>
    <mergeCell ref="DK4:EH4"/>
    <mergeCell ref="EG5:EH5"/>
    <mergeCell ref="DY5:DZ5"/>
    <mergeCell ref="DQ6:DQ7"/>
    <mergeCell ref="DR6:DR7"/>
    <mergeCell ref="DS6:DS7"/>
    <mergeCell ref="DT6:DT7"/>
    <mergeCell ref="EA6:EA7"/>
    <mergeCell ref="EB6:EB7"/>
    <mergeCell ref="EC6:EC7"/>
    <mergeCell ref="ED6:ED7"/>
    <mergeCell ref="DY6:DY7"/>
    <mergeCell ref="DZ6:DZ7"/>
  </mergeCells>
  <conditionalFormatting sqref="AO30:AS32 AO25:AT29 AO52:AT102 AO34:AT48 AO51:AS51 AO26:AZ27 AO8:AR25 AU8:AZ102">
    <cfRule type="cellIs" dxfId="137" priority="162" operator="greaterThanOrEqual">
      <formula>$DH8</formula>
    </cfRule>
  </conditionalFormatting>
  <conditionalFormatting sqref="AO8:AR8 AO30:AS32 AO25:AT29 AO52:AT102 AO34:AT48 AO51:AS51 AO26:AZ27 AU8:AZ102">
    <cfRule type="cellIs" dxfId="136" priority="160" operator="lessThanOrEqual">
      <formula>$DH8*0.5</formula>
    </cfRule>
    <cfRule type="cellIs" dxfId="135" priority="161" operator="between">
      <formula>$DH8*0.5</formula>
      <formula>$DH8*1</formula>
    </cfRule>
  </conditionalFormatting>
  <conditionalFormatting sqref="AO9:AR23">
    <cfRule type="cellIs" dxfId="134" priority="158" operator="lessThanOrEqual">
      <formula>$DH9*0.5</formula>
    </cfRule>
    <cfRule type="cellIs" dxfId="133" priority="159" operator="between">
      <formula>$DH9*0.5</formula>
      <formula>$DH9*1</formula>
    </cfRule>
  </conditionalFormatting>
  <conditionalFormatting sqref="AS8:AS23">
    <cfRule type="cellIs" dxfId="132" priority="155" operator="greaterThanOrEqual">
      <formula>$DH8</formula>
    </cfRule>
  </conditionalFormatting>
  <conditionalFormatting sqref="AS8">
    <cfRule type="cellIs" dxfId="131" priority="153" operator="lessThanOrEqual">
      <formula>$DH8*0.5</formula>
    </cfRule>
    <cfRule type="cellIs" dxfId="130" priority="154" operator="between">
      <formula>$DH8*0.5</formula>
      <formula>$DH8*1</formula>
    </cfRule>
  </conditionalFormatting>
  <conditionalFormatting sqref="AS9:AS23">
    <cfRule type="cellIs" dxfId="129" priority="151" operator="lessThanOrEqual">
      <formula>$DH9*0.5</formula>
    </cfRule>
    <cfRule type="cellIs" dxfId="128" priority="152" operator="between">
      <formula>$DH9*0.5</formula>
      <formula>$DH9*1</formula>
    </cfRule>
  </conditionalFormatting>
  <conditionalFormatting sqref="AO49:AS50">
    <cfRule type="cellIs" dxfId="127" priority="150" operator="greaterThanOrEqual">
      <formula>$DH49</formula>
    </cfRule>
  </conditionalFormatting>
  <conditionalFormatting sqref="AO49:AS50">
    <cfRule type="cellIs" dxfId="126" priority="148" operator="lessThanOrEqual">
      <formula>$DH49*0.5</formula>
    </cfRule>
    <cfRule type="cellIs" dxfId="125" priority="149" operator="between">
      <formula>$DH49*0.5</formula>
      <formula>$DH49*1</formula>
    </cfRule>
  </conditionalFormatting>
  <conditionalFormatting sqref="AT30:AT32">
    <cfRule type="cellIs" dxfId="124" priority="145" operator="greaterThanOrEqual">
      <formula>$DH30</formula>
    </cfRule>
  </conditionalFormatting>
  <conditionalFormatting sqref="AT30:AT32">
    <cfRule type="cellIs" dxfId="123" priority="143" operator="lessThanOrEqual">
      <formula>$DH30*0.5</formula>
    </cfRule>
    <cfRule type="cellIs" dxfId="122" priority="144" operator="between">
      <formula>$DH30*0.5</formula>
      <formula>$DH30*1</formula>
    </cfRule>
  </conditionalFormatting>
  <conditionalFormatting sqref="AT8:AT23">
    <cfRule type="cellIs" dxfId="121" priority="142" operator="greaterThanOrEqual">
      <formula>$DH8</formula>
    </cfRule>
  </conditionalFormatting>
  <conditionalFormatting sqref="AT8">
    <cfRule type="cellIs" dxfId="120" priority="140" operator="lessThanOrEqual">
      <formula>$DH8*0.5</formula>
    </cfRule>
    <cfRule type="cellIs" dxfId="119" priority="141" operator="between">
      <formula>$DH8*0.5</formula>
      <formula>$DH8*1</formula>
    </cfRule>
  </conditionalFormatting>
  <conditionalFormatting sqref="AT9:AT23">
    <cfRule type="cellIs" dxfId="118" priority="138" operator="lessThanOrEqual">
      <formula>$DH9*0.5</formula>
    </cfRule>
    <cfRule type="cellIs" dxfId="117" priority="139" operator="between">
      <formula>$DH9*0.5</formula>
      <formula>$DH9*1</formula>
    </cfRule>
  </conditionalFormatting>
  <conditionalFormatting sqref="AT49:AT51">
    <cfRule type="cellIs" dxfId="116" priority="137" operator="greaterThanOrEqual">
      <formula>$DH49</formula>
    </cfRule>
  </conditionalFormatting>
  <conditionalFormatting sqref="AT49:AT51">
    <cfRule type="cellIs" dxfId="115" priority="135" operator="lessThanOrEqual">
      <formula>$DH49*0.5</formula>
    </cfRule>
    <cfRule type="cellIs" dxfId="114" priority="136" operator="between">
      <formula>$DH49*0.5</formula>
      <formula>$DH49*1</formula>
    </cfRule>
  </conditionalFormatting>
  <conditionalFormatting sqref="AO24:AR24">
    <cfRule type="cellIs" dxfId="113" priority="122" operator="greaterThanOrEqual">
      <formula>$DH24</formula>
    </cfRule>
  </conditionalFormatting>
  <conditionalFormatting sqref="AO24:AR24">
    <cfRule type="cellIs" dxfId="112" priority="120" operator="lessThanOrEqual">
      <formula>$DH24*0.5</formula>
    </cfRule>
    <cfRule type="cellIs" dxfId="111" priority="121" operator="between">
      <formula>$DH24*0.5</formula>
      <formula>$DH24*1</formula>
    </cfRule>
  </conditionalFormatting>
  <conditionalFormatting sqref="AS24">
    <cfRule type="cellIs" dxfId="110" priority="119" operator="greaterThanOrEqual">
      <formula>$DH24</formula>
    </cfRule>
  </conditionalFormatting>
  <conditionalFormatting sqref="AS24">
    <cfRule type="cellIs" dxfId="109" priority="117" operator="lessThanOrEqual">
      <formula>$DH24*0.5</formula>
    </cfRule>
    <cfRule type="cellIs" dxfId="108" priority="118" operator="between">
      <formula>$DH24*0.5</formula>
      <formula>$DH24*1</formula>
    </cfRule>
  </conditionalFormatting>
  <conditionalFormatting sqref="AT24">
    <cfRule type="cellIs" dxfId="107" priority="116" operator="greaterThanOrEqual">
      <formula>$DH24</formula>
    </cfRule>
  </conditionalFormatting>
  <conditionalFormatting sqref="AT24">
    <cfRule type="cellIs" dxfId="106" priority="114" operator="lessThanOrEqual">
      <formula>$DH24*0.5</formula>
    </cfRule>
    <cfRule type="cellIs" dxfId="105" priority="115" operator="between">
      <formula>$DH24*0.5</formula>
      <formula>$DH24*1</formula>
    </cfRule>
  </conditionalFormatting>
  <conditionalFormatting sqref="AO43:AR43">
    <cfRule type="cellIs" dxfId="104" priority="109" operator="lessThanOrEqual">
      <formula>$DH43*0.5</formula>
    </cfRule>
    <cfRule type="cellIs" dxfId="103" priority="110" operator="between">
      <formula>$DH43*0.5</formula>
      <formula>$DH43*1</formula>
    </cfRule>
  </conditionalFormatting>
  <conditionalFormatting sqref="AS43">
    <cfRule type="cellIs" dxfId="102" priority="108" operator="greaterThanOrEqual">
      <formula>$DH43</formula>
    </cfRule>
  </conditionalFormatting>
  <conditionalFormatting sqref="AS43">
    <cfRule type="cellIs" dxfId="101" priority="106" operator="lessThanOrEqual">
      <formula>$DH43*0.5</formula>
    </cfRule>
    <cfRule type="cellIs" dxfId="100" priority="107" operator="between">
      <formula>$DH43*0.5</formula>
      <formula>$DH43*1</formula>
    </cfRule>
  </conditionalFormatting>
  <conditionalFormatting sqref="AT43">
    <cfRule type="cellIs" dxfId="99" priority="105" operator="greaterThanOrEqual">
      <formula>$DH43</formula>
    </cfRule>
  </conditionalFormatting>
  <conditionalFormatting sqref="AT43">
    <cfRule type="cellIs" dxfId="98" priority="103" operator="lessThanOrEqual">
      <formula>$DH43*0.5</formula>
    </cfRule>
    <cfRule type="cellIs" dxfId="97" priority="104" operator="between">
      <formula>$DH43*0.5</formula>
      <formula>$DH43*1</formula>
    </cfRule>
  </conditionalFormatting>
  <conditionalFormatting sqref="AU43:AX43">
    <cfRule type="cellIs" dxfId="96" priority="102" operator="greaterThanOrEqual">
      <formula>$DH43</formula>
    </cfRule>
  </conditionalFormatting>
  <conditionalFormatting sqref="AU43:AX43">
    <cfRule type="cellIs" dxfId="95" priority="100" operator="lessThanOrEqual">
      <formula>$DH43*0.5</formula>
    </cfRule>
    <cfRule type="cellIs" dxfId="94" priority="101" operator="between">
      <formula>$DH43*0.5</formula>
      <formula>$DH43*1</formula>
    </cfRule>
  </conditionalFormatting>
  <conditionalFormatting sqref="AO33:AS33">
    <cfRule type="cellIs" dxfId="93" priority="99" operator="greaterThanOrEqual">
      <formula>$DH33</formula>
    </cfRule>
  </conditionalFormatting>
  <conditionalFormatting sqref="AO33:AS33">
    <cfRule type="cellIs" dxfId="92" priority="97" operator="lessThanOrEqual">
      <formula>$DH33*0.5</formula>
    </cfRule>
    <cfRule type="cellIs" dxfId="91" priority="98" operator="between">
      <formula>$DH33*0.5</formula>
      <formula>$DH33*1</formula>
    </cfRule>
  </conditionalFormatting>
  <conditionalFormatting sqref="AT33">
    <cfRule type="cellIs" dxfId="90" priority="92" operator="greaterThanOrEqual">
      <formula>$DH33</formula>
    </cfRule>
  </conditionalFormatting>
  <conditionalFormatting sqref="AT33">
    <cfRule type="cellIs" dxfId="89" priority="90" operator="lessThanOrEqual">
      <formula>$DH33*0.5</formula>
    </cfRule>
    <cfRule type="cellIs" dxfId="88" priority="91" operator="between">
      <formula>$DH33*0.5</formula>
      <formula>$DH33*1</formula>
    </cfRule>
  </conditionalFormatting>
  <conditionalFormatting sqref="CT65:CT102">
    <cfRule type="cellIs" dxfId="87" priority="87" operator="greaterThan">
      <formula>0.9995</formula>
    </cfRule>
    <cfRule type="cellIs" dxfId="86" priority="88" operator="lessThan">
      <formula>99.944</formula>
    </cfRule>
  </conditionalFormatting>
  <conditionalFormatting sqref="CT8:CT64">
    <cfRule type="cellIs" dxfId="85" priority="86" operator="greaterThan">
      <formula>0.0906</formula>
    </cfRule>
    <cfRule type="cellIs" dxfId="84" priority="85" operator="lessThan">
      <formula>0.09054</formula>
    </cfRule>
  </conditionalFormatting>
  <conditionalFormatting sqref="AO24:AR24">
    <cfRule type="cellIs" dxfId="83" priority="83" operator="lessThanOrEqual">
      <formula>$DH24*0.5</formula>
    </cfRule>
    <cfRule type="cellIs" dxfId="82" priority="84" operator="between">
      <formula>$DH24*0.5</formula>
      <formula>$DH24*1</formula>
    </cfRule>
  </conditionalFormatting>
  <conditionalFormatting sqref="AS24">
    <cfRule type="cellIs" dxfId="81" priority="82" operator="greaterThanOrEqual">
      <formula>$DH24</formula>
    </cfRule>
  </conditionalFormatting>
  <conditionalFormatting sqref="AS24">
    <cfRule type="cellIs" dxfId="80" priority="80" operator="lessThanOrEqual">
      <formula>$DH24*0.5</formula>
    </cfRule>
    <cfRule type="cellIs" dxfId="79" priority="81" operator="between">
      <formula>$DH24*0.5</formula>
      <formula>$DH24*1</formula>
    </cfRule>
  </conditionalFormatting>
  <conditionalFormatting sqref="AT24">
    <cfRule type="cellIs" dxfId="78" priority="79" operator="greaterThanOrEqual">
      <formula>$DH24</formula>
    </cfRule>
  </conditionalFormatting>
  <conditionalFormatting sqref="AT24">
    <cfRule type="cellIs" dxfId="77" priority="77" operator="lessThanOrEqual">
      <formula>$DH24*0.5</formula>
    </cfRule>
    <cfRule type="cellIs" dxfId="76" priority="78" operator="between">
      <formula>$DH24*0.5</formula>
      <formula>$DH24*1</formula>
    </cfRule>
  </conditionalFormatting>
  <conditionalFormatting sqref="AO25:AR25">
    <cfRule type="cellIs" dxfId="75" priority="76" operator="greaterThanOrEqual">
      <formula>$DH25</formula>
    </cfRule>
  </conditionalFormatting>
  <conditionalFormatting sqref="AO25:AR25">
    <cfRule type="cellIs" dxfId="74" priority="74" operator="lessThanOrEqual">
      <formula>$DH25*0.5</formula>
    </cfRule>
    <cfRule type="cellIs" dxfId="73" priority="75" operator="between">
      <formula>$DH25*0.5</formula>
      <formula>$DH25*1</formula>
    </cfRule>
  </conditionalFormatting>
  <conditionalFormatting sqref="AS25">
    <cfRule type="cellIs" dxfId="72" priority="73" operator="greaterThanOrEqual">
      <formula>$DH25</formula>
    </cfRule>
  </conditionalFormatting>
  <conditionalFormatting sqref="AS25">
    <cfRule type="cellIs" dxfId="71" priority="71" operator="lessThanOrEqual">
      <formula>$DH25*0.5</formula>
    </cfRule>
    <cfRule type="cellIs" dxfId="70" priority="72" operator="between">
      <formula>$DH25*0.5</formula>
      <formula>$DH25*1</formula>
    </cfRule>
  </conditionalFormatting>
  <conditionalFormatting sqref="AT25">
    <cfRule type="cellIs" dxfId="69" priority="70" operator="greaterThanOrEqual">
      <formula>$DH25</formula>
    </cfRule>
  </conditionalFormatting>
  <conditionalFormatting sqref="AT25">
    <cfRule type="cellIs" dxfId="68" priority="68" operator="lessThanOrEqual">
      <formula>$DH25*0.5</formula>
    </cfRule>
    <cfRule type="cellIs" dxfId="67" priority="69" operator="between">
      <formula>$DH25*0.5</formula>
      <formula>$DH25*1</formula>
    </cfRule>
  </conditionalFormatting>
  <conditionalFormatting sqref="AO25:AR25">
    <cfRule type="cellIs" dxfId="66" priority="66" operator="lessThanOrEqual">
      <formula>$DH25*0.5</formula>
    </cfRule>
    <cfRule type="cellIs" dxfId="65" priority="67" operator="between">
      <formula>$DH25*0.5</formula>
      <formula>$DH25*1</formula>
    </cfRule>
  </conditionalFormatting>
  <conditionalFormatting sqref="AS25">
    <cfRule type="cellIs" dxfId="64" priority="65" operator="greaterThanOrEqual">
      <formula>$DH25</formula>
    </cfRule>
  </conditionalFormatting>
  <conditionalFormatting sqref="AS25">
    <cfRule type="cellIs" dxfId="63" priority="63" operator="lessThanOrEqual">
      <formula>$DH25*0.5</formula>
    </cfRule>
    <cfRule type="cellIs" dxfId="62" priority="64" operator="between">
      <formula>$DH25*0.5</formula>
      <formula>$DH25*1</formula>
    </cfRule>
  </conditionalFormatting>
  <conditionalFormatting sqref="AT25">
    <cfRule type="cellIs" dxfId="61" priority="62" operator="greaterThanOrEqual">
      <formula>$DH25</formula>
    </cfRule>
  </conditionalFormatting>
  <conditionalFormatting sqref="AT25">
    <cfRule type="cellIs" dxfId="60" priority="60" operator="lessThanOrEqual">
      <formula>$DH25*0.5</formula>
    </cfRule>
    <cfRule type="cellIs" dxfId="59" priority="61" operator="between">
      <formula>$DH25*0.5</formula>
      <formula>$DH25*1</formula>
    </cfRule>
  </conditionalFormatting>
  <conditionalFormatting sqref="AO26:AR26">
    <cfRule type="cellIs" dxfId="58" priority="59" operator="greaterThanOrEqual">
      <formula>$DH26</formula>
    </cfRule>
  </conditionalFormatting>
  <conditionalFormatting sqref="AO26:AR26">
    <cfRule type="cellIs" dxfId="57" priority="57" operator="lessThanOrEqual">
      <formula>$DH26*0.5</formula>
    </cfRule>
    <cfRule type="cellIs" dxfId="56" priority="58" operator="between">
      <formula>$DH26*0.5</formula>
      <formula>$DH26*1</formula>
    </cfRule>
  </conditionalFormatting>
  <conditionalFormatting sqref="AS26">
    <cfRule type="cellIs" dxfId="55" priority="56" operator="greaterThanOrEqual">
      <formula>$DH26</formula>
    </cfRule>
  </conditionalFormatting>
  <conditionalFormatting sqref="AS26">
    <cfRule type="cellIs" dxfId="54" priority="54" operator="lessThanOrEqual">
      <formula>$DH26*0.5</formula>
    </cfRule>
    <cfRule type="cellIs" dxfId="53" priority="55" operator="between">
      <formula>$DH26*0.5</formula>
      <formula>$DH26*1</formula>
    </cfRule>
  </conditionalFormatting>
  <conditionalFormatting sqref="AT26">
    <cfRule type="cellIs" dxfId="52" priority="53" operator="greaterThanOrEqual">
      <formula>$DH26</formula>
    </cfRule>
  </conditionalFormatting>
  <conditionalFormatting sqref="AT26">
    <cfRule type="cellIs" dxfId="51" priority="51" operator="lessThanOrEqual">
      <formula>$DH26*0.5</formula>
    </cfRule>
    <cfRule type="cellIs" dxfId="50" priority="52" operator="between">
      <formula>$DH26*0.5</formula>
      <formula>$DH26*1</formula>
    </cfRule>
  </conditionalFormatting>
  <conditionalFormatting sqref="AO26:AR26">
    <cfRule type="cellIs" dxfId="49" priority="49" operator="lessThanOrEqual">
      <formula>$DH26*0.5</formula>
    </cfRule>
    <cfRule type="cellIs" dxfId="48" priority="50" operator="between">
      <formula>$DH26*0.5</formula>
      <formula>$DH26*1</formula>
    </cfRule>
  </conditionalFormatting>
  <conditionalFormatting sqref="AS26">
    <cfRule type="cellIs" dxfId="47" priority="48" operator="greaterThanOrEqual">
      <formula>$DH26</formula>
    </cfRule>
  </conditionalFormatting>
  <conditionalFormatting sqref="AS26">
    <cfRule type="cellIs" dxfId="46" priority="46" operator="lessThanOrEqual">
      <formula>$DH26*0.5</formula>
    </cfRule>
    <cfRule type="cellIs" dxfId="45" priority="47" operator="between">
      <formula>$DH26*0.5</formula>
      <formula>$DH26*1</formula>
    </cfRule>
  </conditionalFormatting>
  <conditionalFormatting sqref="AT26">
    <cfRule type="cellIs" dxfId="44" priority="45" operator="greaterThanOrEqual">
      <formula>$DH26</formula>
    </cfRule>
  </conditionalFormatting>
  <conditionalFormatting sqref="AT26">
    <cfRule type="cellIs" dxfId="43" priority="43" operator="lessThanOrEqual">
      <formula>$DH26*0.5</formula>
    </cfRule>
    <cfRule type="cellIs" dxfId="42" priority="44" operator="between">
      <formula>$DH26*0.5</formula>
      <formula>$DH26*1</formula>
    </cfRule>
  </conditionalFormatting>
  <conditionalFormatting sqref="AO27:AR27">
    <cfRule type="cellIs" dxfId="41" priority="42" operator="greaterThanOrEqual">
      <formula>$DH27</formula>
    </cfRule>
  </conditionalFormatting>
  <conditionalFormatting sqref="AO27:AR27">
    <cfRule type="cellIs" dxfId="40" priority="40" operator="lessThanOrEqual">
      <formula>$DH27*0.5</formula>
    </cfRule>
    <cfRule type="cellIs" dxfId="39" priority="41" operator="between">
      <formula>$DH27*0.5</formula>
      <formula>$DH27*1</formula>
    </cfRule>
  </conditionalFormatting>
  <conditionalFormatting sqref="AS27">
    <cfRule type="cellIs" dxfId="38" priority="39" operator="greaterThanOrEqual">
      <formula>$DH27</formula>
    </cfRule>
  </conditionalFormatting>
  <conditionalFormatting sqref="AS27">
    <cfRule type="cellIs" dxfId="37" priority="37" operator="lessThanOrEqual">
      <formula>$DH27*0.5</formula>
    </cfRule>
    <cfRule type="cellIs" dxfId="36" priority="38" operator="between">
      <formula>$DH27*0.5</formula>
      <formula>$DH27*1</formula>
    </cfRule>
  </conditionalFormatting>
  <conditionalFormatting sqref="AT27">
    <cfRule type="cellIs" dxfId="35" priority="36" operator="greaterThanOrEqual">
      <formula>$DH27</formula>
    </cfRule>
  </conditionalFormatting>
  <conditionalFormatting sqref="AT27">
    <cfRule type="cellIs" dxfId="34" priority="34" operator="lessThanOrEqual">
      <formula>$DH27*0.5</formula>
    </cfRule>
    <cfRule type="cellIs" dxfId="33" priority="35" operator="between">
      <formula>$DH27*0.5</formula>
      <formula>$DH27*1</formula>
    </cfRule>
  </conditionalFormatting>
  <conditionalFormatting sqref="AO27:AR27">
    <cfRule type="cellIs" dxfId="32" priority="32" operator="lessThanOrEqual">
      <formula>$DH27*0.5</formula>
    </cfRule>
    <cfRule type="cellIs" dxfId="31" priority="33" operator="between">
      <formula>$DH27*0.5</formula>
      <formula>$DH27*1</formula>
    </cfRule>
  </conditionalFormatting>
  <conditionalFormatting sqref="AS27">
    <cfRule type="cellIs" dxfId="30" priority="31" operator="greaterThanOrEqual">
      <formula>$DH27</formula>
    </cfRule>
  </conditionalFormatting>
  <conditionalFormatting sqref="AS27">
    <cfRule type="cellIs" dxfId="29" priority="29" operator="lessThanOrEqual">
      <formula>$DH27*0.5</formula>
    </cfRule>
    <cfRule type="cellIs" dxfId="28" priority="30" operator="between">
      <formula>$DH27*0.5</formula>
      <formula>$DH27*1</formula>
    </cfRule>
  </conditionalFormatting>
  <conditionalFormatting sqref="AT27">
    <cfRule type="cellIs" dxfId="27" priority="28" operator="greaterThanOrEqual">
      <formula>$DH27</formula>
    </cfRule>
  </conditionalFormatting>
  <conditionalFormatting sqref="AT27">
    <cfRule type="cellIs" dxfId="26" priority="26" operator="lessThanOrEqual">
      <formula>$DH27*0.5</formula>
    </cfRule>
    <cfRule type="cellIs" dxfId="25" priority="27" operator="between">
      <formula>$DH27*0.5</formula>
      <formula>$DH27*1</formula>
    </cfRule>
  </conditionalFormatting>
  <conditionalFormatting sqref="AO25:AR25">
    <cfRule type="cellIs" dxfId="24" priority="25" operator="greaterThanOrEqual">
      <formula>$DH25</formula>
    </cfRule>
  </conditionalFormatting>
  <conditionalFormatting sqref="AO25:AR25">
    <cfRule type="cellIs" dxfId="23" priority="23" operator="lessThanOrEqual">
      <formula>$DH25*0.5</formula>
    </cfRule>
    <cfRule type="cellIs" dxfId="22" priority="24" operator="between">
      <formula>$DH25*0.5</formula>
      <formula>$DH25*1</formula>
    </cfRule>
  </conditionalFormatting>
  <conditionalFormatting sqref="AS25">
    <cfRule type="cellIs" dxfId="21" priority="22" operator="greaterThanOrEqual">
      <formula>$DH25</formula>
    </cfRule>
  </conditionalFormatting>
  <conditionalFormatting sqref="AS25">
    <cfRule type="cellIs" dxfId="20" priority="20" operator="lessThanOrEqual">
      <formula>$DH25*0.5</formula>
    </cfRule>
    <cfRule type="cellIs" dxfId="19" priority="21" operator="between">
      <formula>$DH25*0.5</formula>
      <formula>$DH25*1</formula>
    </cfRule>
  </conditionalFormatting>
  <conditionalFormatting sqref="AT25">
    <cfRule type="cellIs" dxfId="18" priority="19" operator="greaterThanOrEqual">
      <formula>$DH25</formula>
    </cfRule>
  </conditionalFormatting>
  <conditionalFormatting sqref="AT25">
    <cfRule type="cellIs" dxfId="17" priority="17" operator="lessThanOrEqual">
      <formula>$DH25*0.5</formula>
    </cfRule>
    <cfRule type="cellIs" dxfId="16" priority="18" operator="between">
      <formula>$DH25*0.5</formula>
      <formula>$DH25*1</formula>
    </cfRule>
  </conditionalFormatting>
  <conditionalFormatting sqref="AO25:AR25">
    <cfRule type="cellIs" dxfId="15" priority="15" operator="lessThanOrEqual">
      <formula>$DH25*0.5</formula>
    </cfRule>
    <cfRule type="cellIs" dxfId="14" priority="16" operator="between">
      <formula>$DH25*0.5</formula>
      <formula>$DH25*1</formula>
    </cfRule>
  </conditionalFormatting>
  <conditionalFormatting sqref="AS25">
    <cfRule type="cellIs" dxfId="13" priority="14" operator="greaterThanOrEqual">
      <formula>$DH25</formula>
    </cfRule>
  </conditionalFormatting>
  <conditionalFormatting sqref="AS25">
    <cfRule type="cellIs" dxfId="12" priority="12" operator="lessThanOrEqual">
      <formula>$DH25*0.5</formula>
    </cfRule>
    <cfRule type="cellIs" dxfId="11" priority="13" operator="between">
      <formula>$DH25*0.5</formula>
      <formula>$DH25*1</formula>
    </cfRule>
  </conditionalFormatting>
  <conditionalFormatting sqref="AT25">
    <cfRule type="cellIs" dxfId="10" priority="11" operator="greaterThanOrEqual">
      <formula>$DH25</formula>
    </cfRule>
  </conditionalFormatting>
  <conditionalFormatting sqref="AT25">
    <cfRule type="cellIs" dxfId="9" priority="9" operator="lessThanOrEqual">
      <formula>$DH25*0.5</formula>
    </cfRule>
    <cfRule type="cellIs" dxfId="8" priority="10" operator="between">
      <formula>$DH25*0.5</formula>
      <formula>$DH25*1</formula>
    </cfRule>
  </conditionalFormatting>
  <conditionalFormatting sqref="AO24:AR24">
    <cfRule type="cellIs" dxfId="7" priority="7" operator="lessThanOrEqual">
      <formula>$DH24*0.5</formula>
    </cfRule>
    <cfRule type="cellIs" dxfId="6" priority="8" operator="between">
      <formula>$DH24*0.5</formula>
      <formula>$DH24*1</formula>
    </cfRule>
  </conditionalFormatting>
  <conditionalFormatting sqref="AS24">
    <cfRule type="cellIs" dxfId="5" priority="6" operator="greaterThanOrEqual">
      <formula>$DH24</formula>
    </cfRule>
  </conditionalFormatting>
  <conditionalFormatting sqref="AS24">
    <cfRule type="cellIs" dxfId="4" priority="4" operator="lessThanOrEqual">
      <formula>$DH24*0.5</formula>
    </cfRule>
    <cfRule type="cellIs" dxfId="3" priority="5" operator="between">
      <formula>$DH24*0.5</formula>
      <formula>$DH24*1</formula>
    </cfRule>
  </conditionalFormatting>
  <conditionalFormatting sqref="AT24">
    <cfRule type="cellIs" dxfId="2" priority="3" operator="greaterThanOrEqual">
      <formula>$DH24</formula>
    </cfRule>
  </conditionalFormatting>
  <conditionalFormatting sqref="AT24">
    <cfRule type="cellIs" dxfId="1" priority="1" operator="lessThanOrEqual">
      <formula>$DH24*0.5</formula>
    </cfRule>
    <cfRule type="cellIs" dxfId="0" priority="2" operator="between">
      <formula>$DH24*0.5</formula>
      <formula>$DH24*1</formula>
    </cfRule>
  </conditionalFormatting>
  <pageMargins left="0" right="0" top="0.47244094488188981" bottom="3.937007874015748E-2" header="0.19685039370078741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% DE AVANCE</vt:lpstr>
      <vt:lpstr>'% DE AVANCE'!Área_de_impresión</vt:lpstr>
      <vt:lpstr>'% DE AVANCE'!Títulos_a_imprimir</vt:lpstr>
    </vt:vector>
  </TitlesOfParts>
  <Company>PODER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 SUPERIOR DE JUSTICIA DE JUNIN</dc:creator>
  <cp:lastModifiedBy>CORTE SUPERIOR DE JUSTICIA DE JUNIN</cp:lastModifiedBy>
  <cp:lastPrinted>2022-02-15T15:43:06Z</cp:lastPrinted>
  <dcterms:created xsi:type="dcterms:W3CDTF">2021-04-09T17:09:58Z</dcterms:created>
  <dcterms:modified xsi:type="dcterms:W3CDTF">2022-07-06T14:55:33Z</dcterms:modified>
</cp:coreProperties>
</file>