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codeName="ThisWorkbook"/>
  <mc:AlternateContent xmlns:mc="http://schemas.openxmlformats.org/markup-compatibility/2006">
    <mc:Choice Requires="x15">
      <x15ac:absPath xmlns:x15ac="http://schemas.microsoft.com/office/spreadsheetml/2010/11/ac" url="D:\PER2022\BOLETIN\CUADROS WEB\"/>
    </mc:Choice>
  </mc:AlternateContent>
  <xr:revisionPtr revIDLastSave="0" documentId="8_{72608E02-2D8D-4217-863D-E8BA758A73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" sheetId="3" r:id="rId1"/>
  </sheets>
  <definedNames>
    <definedName name="_xlnm._FilterDatabase" localSheetId="0" hidden="1">CUADRO!$A$3:$CNT$101</definedName>
    <definedName name="_xlnm.Print_Area" localSheetId="0">CUADRO!$A$1:$EA$101</definedName>
    <definedName name="_xlnm.Print_Titles" localSheetId="0">CUADRO!$1:$6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K63" i="3" l="1"/>
  <c r="DJ63" i="3"/>
  <c r="DJ8" i="3"/>
  <c r="DK8" i="3"/>
  <c r="DJ9" i="3"/>
  <c r="DK9" i="3"/>
  <c r="DJ10" i="3"/>
  <c r="DK10" i="3"/>
  <c r="DJ11" i="3"/>
  <c r="DK11" i="3"/>
  <c r="DJ12" i="3"/>
  <c r="DK12" i="3"/>
  <c r="DJ13" i="3"/>
  <c r="DK13" i="3"/>
  <c r="DJ14" i="3"/>
  <c r="DK14" i="3"/>
  <c r="DJ15" i="3"/>
  <c r="DK15" i="3"/>
  <c r="DJ16" i="3"/>
  <c r="DK16" i="3"/>
  <c r="DJ17" i="3"/>
  <c r="DK17" i="3"/>
  <c r="DJ18" i="3"/>
  <c r="DK18" i="3"/>
  <c r="DJ19" i="3"/>
  <c r="DK19" i="3"/>
  <c r="DJ20" i="3"/>
  <c r="DK20" i="3"/>
  <c r="DJ21" i="3"/>
  <c r="DK21" i="3"/>
  <c r="DJ22" i="3"/>
  <c r="DK22" i="3"/>
  <c r="DJ23" i="3"/>
  <c r="DK23" i="3"/>
  <c r="DJ24" i="3"/>
  <c r="DK24" i="3"/>
  <c r="DJ25" i="3"/>
  <c r="DK25" i="3"/>
  <c r="DJ26" i="3"/>
  <c r="DK26" i="3"/>
  <c r="DJ27" i="3"/>
  <c r="DK27" i="3"/>
  <c r="DJ28" i="3"/>
  <c r="DK28" i="3"/>
  <c r="DJ29" i="3"/>
  <c r="DK29" i="3"/>
  <c r="DJ30" i="3"/>
  <c r="DK30" i="3"/>
  <c r="DJ31" i="3"/>
  <c r="DK31" i="3"/>
  <c r="DJ32" i="3"/>
  <c r="DK32" i="3"/>
  <c r="DJ33" i="3"/>
  <c r="DK33" i="3"/>
  <c r="DJ34" i="3"/>
  <c r="DK34" i="3"/>
  <c r="DJ35" i="3"/>
  <c r="DK35" i="3"/>
  <c r="DJ36" i="3"/>
  <c r="DK36" i="3"/>
  <c r="DJ37" i="3"/>
  <c r="DK37" i="3"/>
  <c r="DJ38" i="3"/>
  <c r="DK38" i="3"/>
  <c r="DJ39" i="3"/>
  <c r="DK39" i="3"/>
  <c r="DJ40" i="3"/>
  <c r="DK40" i="3"/>
  <c r="DJ41" i="3"/>
  <c r="DK41" i="3"/>
  <c r="DJ42" i="3"/>
  <c r="DK42" i="3"/>
  <c r="DJ43" i="3"/>
  <c r="DK43" i="3"/>
  <c r="DJ44" i="3"/>
  <c r="DK44" i="3"/>
  <c r="DJ45" i="3"/>
  <c r="DK45" i="3"/>
  <c r="DJ46" i="3"/>
  <c r="DK46" i="3"/>
  <c r="DJ47" i="3"/>
  <c r="DK47" i="3"/>
  <c r="DJ48" i="3"/>
  <c r="DK48" i="3"/>
  <c r="DJ49" i="3"/>
  <c r="DK49" i="3"/>
  <c r="DJ50" i="3"/>
  <c r="DK50" i="3"/>
  <c r="DJ51" i="3"/>
  <c r="DK51" i="3"/>
  <c r="DJ52" i="3"/>
  <c r="DK52" i="3"/>
  <c r="DJ53" i="3"/>
  <c r="DK53" i="3"/>
  <c r="DJ54" i="3"/>
  <c r="DK54" i="3"/>
  <c r="DJ55" i="3"/>
  <c r="DK55" i="3"/>
  <c r="DJ56" i="3"/>
  <c r="DK56" i="3"/>
  <c r="DJ57" i="3"/>
  <c r="DK57" i="3"/>
  <c r="DJ58" i="3"/>
  <c r="DK58" i="3"/>
  <c r="DJ59" i="3"/>
  <c r="DK59" i="3"/>
  <c r="DJ60" i="3"/>
  <c r="DK60" i="3"/>
  <c r="DJ61" i="3"/>
  <c r="DK61" i="3"/>
  <c r="DJ62" i="3"/>
  <c r="DK62" i="3"/>
  <c r="DJ64" i="3"/>
  <c r="DK64" i="3"/>
  <c r="DJ65" i="3"/>
  <c r="DK65" i="3"/>
  <c r="DJ66" i="3"/>
  <c r="DK66" i="3"/>
  <c r="DJ67" i="3"/>
  <c r="DK67" i="3"/>
  <c r="DJ68" i="3"/>
  <c r="DK68" i="3"/>
  <c r="DJ69" i="3"/>
  <c r="DK69" i="3"/>
  <c r="DJ70" i="3"/>
  <c r="DK70" i="3"/>
  <c r="DJ71" i="3"/>
  <c r="DK71" i="3"/>
  <c r="DJ72" i="3"/>
  <c r="DK72" i="3"/>
  <c r="DJ73" i="3"/>
  <c r="DK73" i="3"/>
  <c r="DJ74" i="3"/>
  <c r="DK74" i="3"/>
  <c r="DJ75" i="3"/>
  <c r="DK75" i="3"/>
  <c r="DJ76" i="3"/>
  <c r="DK76" i="3"/>
  <c r="DJ77" i="3"/>
  <c r="DK77" i="3"/>
  <c r="DJ78" i="3"/>
  <c r="DK78" i="3"/>
  <c r="DJ79" i="3"/>
  <c r="DK79" i="3"/>
  <c r="DJ80" i="3"/>
  <c r="DK80" i="3"/>
  <c r="DJ81" i="3"/>
  <c r="DK81" i="3"/>
  <c r="DJ82" i="3"/>
  <c r="DK82" i="3"/>
  <c r="DJ83" i="3"/>
  <c r="DK83" i="3"/>
  <c r="DJ84" i="3"/>
  <c r="DK84" i="3"/>
  <c r="DJ85" i="3"/>
  <c r="DK85" i="3"/>
  <c r="DJ86" i="3"/>
  <c r="DK86" i="3"/>
  <c r="DJ87" i="3"/>
  <c r="DK87" i="3"/>
  <c r="DJ88" i="3"/>
  <c r="DK88" i="3"/>
  <c r="DJ89" i="3"/>
  <c r="DK89" i="3"/>
  <c r="DJ90" i="3"/>
  <c r="DK90" i="3"/>
  <c r="DJ91" i="3"/>
  <c r="DK91" i="3"/>
  <c r="DJ92" i="3"/>
  <c r="DK92" i="3"/>
  <c r="DJ93" i="3"/>
  <c r="DK93" i="3"/>
  <c r="DJ94" i="3"/>
  <c r="DK94" i="3"/>
  <c r="DJ95" i="3"/>
  <c r="DK95" i="3"/>
  <c r="DJ96" i="3"/>
  <c r="DK96" i="3"/>
  <c r="DJ97" i="3"/>
  <c r="DK97" i="3"/>
  <c r="DJ98" i="3"/>
  <c r="DK98" i="3"/>
  <c r="DJ99" i="3"/>
  <c r="DK99" i="3"/>
  <c r="DJ100" i="3"/>
  <c r="DK100" i="3"/>
  <c r="DJ7" i="3"/>
  <c r="CX49" i="3" l="1"/>
  <c r="DE62" i="3" l="1"/>
  <c r="DD62" i="3"/>
  <c r="DC62" i="3"/>
  <c r="DB62" i="3"/>
  <c r="DA62" i="3"/>
  <c r="CZ62" i="3"/>
  <c r="CY62" i="3"/>
  <c r="CX62" i="3"/>
  <c r="CW62" i="3"/>
  <c r="CV62" i="3"/>
  <c r="CU62" i="3"/>
  <c r="CT62" i="3"/>
  <c r="CP62" i="3"/>
  <c r="CN62" i="3"/>
  <c r="CA62" i="3"/>
  <c r="BN62" i="3"/>
  <c r="BA62" i="3"/>
  <c r="CS62" i="3" s="1"/>
  <c r="AM62" i="3"/>
  <c r="AJ62" i="3"/>
  <c r="AN62" i="3" s="1"/>
  <c r="W62" i="3"/>
  <c r="J62" i="3"/>
  <c r="D62" i="3"/>
  <c r="DE61" i="3"/>
  <c r="DD61" i="3"/>
  <c r="DC61" i="3"/>
  <c r="DB61" i="3"/>
  <c r="DA61" i="3"/>
  <c r="CZ61" i="3"/>
  <c r="CY61" i="3"/>
  <c r="CX61" i="3"/>
  <c r="CW61" i="3"/>
  <c r="CV61" i="3"/>
  <c r="CU61" i="3"/>
  <c r="CT61" i="3"/>
  <c r="CP61" i="3"/>
  <c r="CN61" i="3"/>
  <c r="CA61" i="3"/>
  <c r="BN61" i="3"/>
  <c r="BA61" i="3"/>
  <c r="CS61" i="3" s="1"/>
  <c r="AM61" i="3"/>
  <c r="AJ61" i="3"/>
  <c r="AN61" i="3" s="1"/>
  <c r="W61" i="3"/>
  <c r="AL61" i="3" s="1"/>
  <c r="J61" i="3"/>
  <c r="D61" i="3"/>
  <c r="DE60" i="3"/>
  <c r="DD60" i="3"/>
  <c r="DC60" i="3"/>
  <c r="DB60" i="3"/>
  <c r="DA60" i="3"/>
  <c r="CZ60" i="3"/>
  <c r="CY60" i="3"/>
  <c r="CX60" i="3"/>
  <c r="CW60" i="3"/>
  <c r="CV60" i="3"/>
  <c r="CU60" i="3"/>
  <c r="CT60" i="3"/>
  <c r="CP60" i="3"/>
  <c r="CN60" i="3"/>
  <c r="CA60" i="3"/>
  <c r="BN60" i="3"/>
  <c r="BA60" i="3"/>
  <c r="CS60" i="3" s="1"/>
  <c r="AM60" i="3"/>
  <c r="AJ60" i="3"/>
  <c r="AN60" i="3" s="1"/>
  <c r="W60" i="3"/>
  <c r="AL60" i="3" s="1"/>
  <c r="J60" i="3"/>
  <c r="D60" i="3"/>
  <c r="DE59" i="3"/>
  <c r="DD59" i="3"/>
  <c r="DC59" i="3"/>
  <c r="DB59" i="3"/>
  <c r="DA59" i="3"/>
  <c r="CZ59" i="3"/>
  <c r="CY59" i="3"/>
  <c r="CX59" i="3"/>
  <c r="CW59" i="3"/>
  <c r="CV59" i="3"/>
  <c r="CU59" i="3"/>
  <c r="CT59" i="3"/>
  <c r="CP59" i="3"/>
  <c r="CN59" i="3"/>
  <c r="CA59" i="3"/>
  <c r="BN59" i="3"/>
  <c r="BA59" i="3"/>
  <c r="CS59" i="3" s="1"/>
  <c r="AM59" i="3"/>
  <c r="AJ59" i="3"/>
  <c r="AN59" i="3" s="1"/>
  <c r="W59" i="3"/>
  <c r="AL59" i="3" s="1"/>
  <c r="J59" i="3"/>
  <c r="D59" i="3"/>
  <c r="DE58" i="3"/>
  <c r="DD58" i="3"/>
  <c r="DC58" i="3"/>
  <c r="DB58" i="3"/>
  <c r="DA58" i="3"/>
  <c r="CZ58" i="3"/>
  <c r="CY58" i="3"/>
  <c r="CX58" i="3"/>
  <c r="CW58" i="3"/>
  <c r="CV58" i="3"/>
  <c r="CU58" i="3"/>
  <c r="CT58" i="3"/>
  <c r="CP58" i="3"/>
  <c r="CN58" i="3"/>
  <c r="CA58" i="3"/>
  <c r="BN58" i="3"/>
  <c r="BA58" i="3"/>
  <c r="CS58" i="3" s="1"/>
  <c r="AM58" i="3"/>
  <c r="AJ58" i="3"/>
  <c r="AN58" i="3" s="1"/>
  <c r="W58" i="3"/>
  <c r="AL58" i="3" s="1"/>
  <c r="J58" i="3"/>
  <c r="D58" i="3"/>
  <c r="DE57" i="3"/>
  <c r="DD57" i="3"/>
  <c r="DC57" i="3"/>
  <c r="DB57" i="3"/>
  <c r="DA57" i="3"/>
  <c r="CZ57" i="3"/>
  <c r="CY57" i="3"/>
  <c r="CX57" i="3"/>
  <c r="CW57" i="3"/>
  <c r="CV57" i="3"/>
  <c r="CU57" i="3"/>
  <c r="CT57" i="3"/>
  <c r="CP57" i="3"/>
  <c r="CN57" i="3"/>
  <c r="CA57" i="3"/>
  <c r="BN57" i="3"/>
  <c r="BA57" i="3"/>
  <c r="CS57" i="3" s="1"/>
  <c r="AM57" i="3"/>
  <c r="AJ57" i="3"/>
  <c r="AN57" i="3" s="1"/>
  <c r="W57" i="3"/>
  <c r="AL57" i="3" s="1"/>
  <c r="J57" i="3"/>
  <c r="D57" i="3"/>
  <c r="DE56" i="3"/>
  <c r="DD56" i="3"/>
  <c r="DC56" i="3"/>
  <c r="DB56" i="3"/>
  <c r="DA56" i="3"/>
  <c r="CZ56" i="3"/>
  <c r="CY56" i="3"/>
  <c r="CX56" i="3"/>
  <c r="CW56" i="3"/>
  <c r="CV56" i="3"/>
  <c r="CU56" i="3"/>
  <c r="CT56" i="3"/>
  <c r="CP56" i="3"/>
  <c r="CN56" i="3"/>
  <c r="CA56" i="3"/>
  <c r="BN56" i="3"/>
  <c r="BA56" i="3"/>
  <c r="CS56" i="3" s="1"/>
  <c r="AM56" i="3"/>
  <c r="AJ56" i="3"/>
  <c r="AN56" i="3" s="1"/>
  <c r="W56" i="3"/>
  <c r="AL56" i="3" s="1"/>
  <c r="J56" i="3"/>
  <c r="D56" i="3"/>
  <c r="DE55" i="3"/>
  <c r="DD55" i="3"/>
  <c r="DC55" i="3"/>
  <c r="DB55" i="3"/>
  <c r="DA55" i="3"/>
  <c r="CZ55" i="3"/>
  <c r="CY55" i="3"/>
  <c r="CX55" i="3"/>
  <c r="CW55" i="3"/>
  <c r="CV55" i="3"/>
  <c r="CU55" i="3"/>
  <c r="CT55" i="3"/>
  <c r="CP55" i="3"/>
  <c r="CN55" i="3"/>
  <c r="CA55" i="3"/>
  <c r="BN55" i="3"/>
  <c r="BA55" i="3"/>
  <c r="CS55" i="3" s="1"/>
  <c r="AM55" i="3"/>
  <c r="AJ55" i="3"/>
  <c r="AN55" i="3" s="1"/>
  <c r="W55" i="3"/>
  <c r="AL55" i="3" s="1"/>
  <c r="J55" i="3"/>
  <c r="D55" i="3"/>
  <c r="DE54" i="3"/>
  <c r="DD54" i="3"/>
  <c r="DC54" i="3"/>
  <c r="DB54" i="3"/>
  <c r="DA54" i="3"/>
  <c r="CZ54" i="3"/>
  <c r="CY54" i="3"/>
  <c r="CX54" i="3"/>
  <c r="CW54" i="3"/>
  <c r="CV54" i="3"/>
  <c r="CU54" i="3"/>
  <c r="CT54" i="3"/>
  <c r="CP54" i="3"/>
  <c r="CN54" i="3"/>
  <c r="CA54" i="3"/>
  <c r="BN54" i="3"/>
  <c r="BA54" i="3"/>
  <c r="CS54" i="3" s="1"/>
  <c r="AM54" i="3"/>
  <c r="AJ54" i="3"/>
  <c r="AN54" i="3" s="1"/>
  <c r="W54" i="3"/>
  <c r="AL54" i="3" s="1"/>
  <c r="J54" i="3"/>
  <c r="D54" i="3"/>
  <c r="DE53" i="3"/>
  <c r="DD53" i="3"/>
  <c r="DC53" i="3"/>
  <c r="DB53" i="3"/>
  <c r="DA53" i="3"/>
  <c r="CZ53" i="3"/>
  <c r="CY53" i="3"/>
  <c r="CX53" i="3"/>
  <c r="CW53" i="3"/>
  <c r="CV53" i="3"/>
  <c r="CU53" i="3"/>
  <c r="CT53" i="3"/>
  <c r="CP53" i="3"/>
  <c r="CN53" i="3"/>
  <c r="CA53" i="3"/>
  <c r="BN53" i="3"/>
  <c r="BA53" i="3"/>
  <c r="CS53" i="3" s="1"/>
  <c r="AM53" i="3"/>
  <c r="AJ53" i="3"/>
  <c r="AN53" i="3" s="1"/>
  <c r="W53" i="3"/>
  <c r="AL53" i="3" s="1"/>
  <c r="J53" i="3"/>
  <c r="D53" i="3"/>
  <c r="DE52" i="3"/>
  <c r="DD52" i="3"/>
  <c r="DC52" i="3"/>
  <c r="DB52" i="3"/>
  <c r="DA52" i="3"/>
  <c r="CZ52" i="3"/>
  <c r="CY52" i="3"/>
  <c r="CX52" i="3"/>
  <c r="CW52" i="3"/>
  <c r="CV52" i="3"/>
  <c r="CU52" i="3"/>
  <c r="CT52" i="3"/>
  <c r="CP52" i="3"/>
  <c r="CN52" i="3"/>
  <c r="CA52" i="3"/>
  <c r="BN52" i="3"/>
  <c r="BA52" i="3"/>
  <c r="CS52" i="3" s="1"/>
  <c r="AM52" i="3"/>
  <c r="AJ52" i="3"/>
  <c r="AN52" i="3" s="1"/>
  <c r="W52" i="3"/>
  <c r="AL52" i="3" s="1"/>
  <c r="J52" i="3"/>
  <c r="D52" i="3"/>
  <c r="DE51" i="3"/>
  <c r="DD51" i="3"/>
  <c r="DC51" i="3"/>
  <c r="DB51" i="3"/>
  <c r="DA51" i="3"/>
  <c r="CZ51" i="3"/>
  <c r="CY51" i="3"/>
  <c r="CX51" i="3"/>
  <c r="CW51" i="3"/>
  <c r="CV51" i="3"/>
  <c r="CU51" i="3"/>
  <c r="CT51" i="3"/>
  <c r="CP51" i="3"/>
  <c r="CN51" i="3"/>
  <c r="CA51" i="3"/>
  <c r="BN51" i="3"/>
  <c r="BA51" i="3"/>
  <c r="CS51" i="3" s="1"/>
  <c r="AM51" i="3"/>
  <c r="AJ51" i="3"/>
  <c r="AN51" i="3" s="1"/>
  <c r="W51" i="3"/>
  <c r="AL51" i="3" s="1"/>
  <c r="J51" i="3"/>
  <c r="D51" i="3"/>
  <c r="DE50" i="3"/>
  <c r="DD50" i="3"/>
  <c r="DC50" i="3"/>
  <c r="DB50" i="3"/>
  <c r="DA50" i="3"/>
  <c r="CZ50" i="3"/>
  <c r="CY50" i="3"/>
  <c r="CX50" i="3"/>
  <c r="CW50" i="3"/>
  <c r="CV50" i="3"/>
  <c r="CU50" i="3"/>
  <c r="CT50" i="3"/>
  <c r="CP50" i="3"/>
  <c r="CN50" i="3"/>
  <c r="CA50" i="3"/>
  <c r="BN50" i="3"/>
  <c r="BA50" i="3"/>
  <c r="CS50" i="3" s="1"/>
  <c r="AM50" i="3"/>
  <c r="AJ50" i="3"/>
  <c r="AN50" i="3" s="1"/>
  <c r="W50" i="3"/>
  <c r="AL50" i="3" s="1"/>
  <c r="J50" i="3"/>
  <c r="D50" i="3"/>
  <c r="DE49" i="3"/>
  <c r="DD49" i="3"/>
  <c r="DC49" i="3"/>
  <c r="DB49" i="3"/>
  <c r="DA49" i="3"/>
  <c r="CZ49" i="3"/>
  <c r="CY49" i="3"/>
  <c r="CW49" i="3"/>
  <c r="CV49" i="3"/>
  <c r="CU49" i="3"/>
  <c r="CT49" i="3"/>
  <c r="CP49" i="3"/>
  <c r="CN49" i="3"/>
  <c r="CA49" i="3"/>
  <c r="BN49" i="3"/>
  <c r="BA49" i="3"/>
  <c r="CS49" i="3" s="1"/>
  <c r="AM49" i="3"/>
  <c r="AJ49" i="3"/>
  <c r="AN49" i="3" s="1"/>
  <c r="W49" i="3"/>
  <c r="AL49" i="3" s="1"/>
  <c r="J49" i="3"/>
  <c r="D49" i="3"/>
  <c r="DE48" i="3"/>
  <c r="DD48" i="3"/>
  <c r="DC48" i="3"/>
  <c r="DB48" i="3"/>
  <c r="DA48" i="3"/>
  <c r="CZ48" i="3"/>
  <c r="CY48" i="3"/>
  <c r="CX48" i="3"/>
  <c r="CW48" i="3"/>
  <c r="CV48" i="3"/>
  <c r="CU48" i="3"/>
  <c r="CT48" i="3"/>
  <c r="CP48" i="3"/>
  <c r="CN48" i="3"/>
  <c r="CA48" i="3"/>
  <c r="BN48" i="3"/>
  <c r="BA48" i="3"/>
  <c r="CS48" i="3" s="1"/>
  <c r="AM48" i="3"/>
  <c r="AJ48" i="3"/>
  <c r="AN48" i="3" s="1"/>
  <c r="W48" i="3"/>
  <c r="AL48" i="3" s="1"/>
  <c r="J48" i="3"/>
  <c r="D48" i="3"/>
  <c r="DE47" i="3"/>
  <c r="DD47" i="3"/>
  <c r="DC47" i="3"/>
  <c r="DB47" i="3"/>
  <c r="DA47" i="3"/>
  <c r="CZ47" i="3"/>
  <c r="CY47" i="3"/>
  <c r="CX47" i="3"/>
  <c r="CW47" i="3"/>
  <c r="CV47" i="3"/>
  <c r="CU47" i="3"/>
  <c r="CT47" i="3"/>
  <c r="CP47" i="3"/>
  <c r="CN47" i="3"/>
  <c r="CA47" i="3"/>
  <c r="BN47" i="3"/>
  <c r="BA47" i="3"/>
  <c r="CS47" i="3" s="1"/>
  <c r="AM47" i="3"/>
  <c r="AJ47" i="3"/>
  <c r="AN47" i="3" s="1"/>
  <c r="W47" i="3"/>
  <c r="AL47" i="3" s="1"/>
  <c r="J47" i="3"/>
  <c r="D47" i="3"/>
  <c r="DE46" i="3"/>
  <c r="DD46" i="3"/>
  <c r="DC46" i="3"/>
  <c r="DB46" i="3"/>
  <c r="DA46" i="3"/>
  <c r="CZ46" i="3"/>
  <c r="CY46" i="3"/>
  <c r="CX46" i="3"/>
  <c r="CW46" i="3"/>
  <c r="CV46" i="3"/>
  <c r="CU46" i="3"/>
  <c r="CT46" i="3"/>
  <c r="CP46" i="3"/>
  <c r="CN46" i="3"/>
  <c r="CA46" i="3"/>
  <c r="BN46" i="3"/>
  <c r="BA46" i="3"/>
  <c r="CS46" i="3" s="1"/>
  <c r="AM46" i="3"/>
  <c r="AJ46" i="3"/>
  <c r="AN46" i="3" s="1"/>
  <c r="W46" i="3"/>
  <c r="AL46" i="3" s="1"/>
  <c r="J46" i="3"/>
  <c r="D46" i="3"/>
  <c r="DE45" i="3"/>
  <c r="DD45" i="3"/>
  <c r="DC45" i="3"/>
  <c r="DB45" i="3"/>
  <c r="DA45" i="3"/>
  <c r="CZ45" i="3"/>
  <c r="CY45" i="3"/>
  <c r="CX45" i="3"/>
  <c r="CW45" i="3"/>
  <c r="CV45" i="3"/>
  <c r="CU45" i="3"/>
  <c r="CT45" i="3"/>
  <c r="CP45" i="3"/>
  <c r="CN45" i="3"/>
  <c r="CA45" i="3"/>
  <c r="BN45" i="3"/>
  <c r="BA45" i="3"/>
  <c r="CS45" i="3" s="1"/>
  <c r="AM45" i="3"/>
  <c r="AJ45" i="3"/>
  <c r="AN45" i="3" s="1"/>
  <c r="W45" i="3"/>
  <c r="AL45" i="3" s="1"/>
  <c r="J45" i="3"/>
  <c r="D45" i="3"/>
  <c r="DE44" i="3"/>
  <c r="DD44" i="3"/>
  <c r="DC44" i="3"/>
  <c r="DB44" i="3"/>
  <c r="DA44" i="3"/>
  <c r="CZ44" i="3"/>
  <c r="CY44" i="3"/>
  <c r="CX44" i="3"/>
  <c r="CW44" i="3"/>
  <c r="CV44" i="3"/>
  <c r="CU44" i="3"/>
  <c r="CT44" i="3"/>
  <c r="CP44" i="3"/>
  <c r="CN44" i="3"/>
  <c r="CA44" i="3"/>
  <c r="BN44" i="3"/>
  <c r="BA44" i="3"/>
  <c r="CS44" i="3" s="1"/>
  <c r="AM44" i="3"/>
  <c r="AJ44" i="3"/>
  <c r="AN44" i="3" s="1"/>
  <c r="W44" i="3"/>
  <c r="AL44" i="3" s="1"/>
  <c r="J44" i="3"/>
  <c r="D44" i="3"/>
  <c r="DE43" i="3"/>
  <c r="DD43" i="3"/>
  <c r="DC43" i="3"/>
  <c r="DB43" i="3"/>
  <c r="DA43" i="3"/>
  <c r="CZ43" i="3"/>
  <c r="CY43" i="3"/>
  <c r="CX43" i="3"/>
  <c r="CW43" i="3"/>
  <c r="CV43" i="3"/>
  <c r="CU43" i="3"/>
  <c r="CT43" i="3"/>
  <c r="CP43" i="3"/>
  <c r="CN43" i="3"/>
  <c r="CA43" i="3"/>
  <c r="BN43" i="3"/>
  <c r="BA43" i="3"/>
  <c r="CS43" i="3" s="1"/>
  <c r="AM43" i="3"/>
  <c r="AJ43" i="3"/>
  <c r="AN43" i="3" s="1"/>
  <c r="W43" i="3"/>
  <c r="AL43" i="3" s="1"/>
  <c r="J43" i="3"/>
  <c r="D43" i="3"/>
  <c r="DE42" i="3"/>
  <c r="DD42" i="3"/>
  <c r="DC42" i="3"/>
  <c r="DB42" i="3"/>
  <c r="DA42" i="3"/>
  <c r="CZ42" i="3"/>
  <c r="CY42" i="3"/>
  <c r="CX42" i="3"/>
  <c r="CW42" i="3"/>
  <c r="CV42" i="3"/>
  <c r="CU42" i="3"/>
  <c r="CT42" i="3"/>
  <c r="CP42" i="3"/>
  <c r="CN42" i="3"/>
  <c r="CA42" i="3"/>
  <c r="BN42" i="3"/>
  <c r="BA42" i="3"/>
  <c r="CS42" i="3" s="1"/>
  <c r="AM42" i="3"/>
  <c r="AJ42" i="3"/>
  <c r="AN42" i="3" s="1"/>
  <c r="W42" i="3"/>
  <c r="AL42" i="3" s="1"/>
  <c r="J42" i="3"/>
  <c r="D42" i="3"/>
  <c r="DE41" i="3"/>
  <c r="DD41" i="3"/>
  <c r="DC41" i="3"/>
  <c r="DB41" i="3"/>
  <c r="DA41" i="3"/>
  <c r="CZ41" i="3"/>
  <c r="CY41" i="3"/>
  <c r="CX41" i="3"/>
  <c r="CW41" i="3"/>
  <c r="CV41" i="3"/>
  <c r="CU41" i="3"/>
  <c r="CT41" i="3"/>
  <c r="CP41" i="3"/>
  <c r="CN41" i="3"/>
  <c r="CA41" i="3"/>
  <c r="BN41" i="3"/>
  <c r="BA41" i="3"/>
  <c r="CS41" i="3" s="1"/>
  <c r="AM41" i="3"/>
  <c r="AJ41" i="3"/>
  <c r="AN41" i="3" s="1"/>
  <c r="W41" i="3"/>
  <c r="AL41" i="3" s="1"/>
  <c r="J41" i="3"/>
  <c r="D41" i="3"/>
  <c r="DE40" i="3"/>
  <c r="DD40" i="3"/>
  <c r="DC40" i="3"/>
  <c r="DB40" i="3"/>
  <c r="DA40" i="3"/>
  <c r="CZ40" i="3"/>
  <c r="CY40" i="3"/>
  <c r="CX40" i="3"/>
  <c r="CW40" i="3"/>
  <c r="CV40" i="3"/>
  <c r="CU40" i="3"/>
  <c r="CT40" i="3"/>
  <c r="CP40" i="3"/>
  <c r="CN40" i="3"/>
  <c r="CA40" i="3"/>
  <c r="BN40" i="3"/>
  <c r="BA40" i="3"/>
  <c r="CS40" i="3" s="1"/>
  <c r="AM40" i="3"/>
  <c r="AJ40" i="3"/>
  <c r="AN40" i="3" s="1"/>
  <c r="W40" i="3"/>
  <c r="AL40" i="3" s="1"/>
  <c r="J40" i="3"/>
  <c r="D40" i="3"/>
  <c r="DE39" i="3"/>
  <c r="DD39" i="3"/>
  <c r="DC39" i="3"/>
  <c r="DB39" i="3"/>
  <c r="DA39" i="3"/>
  <c r="CZ39" i="3"/>
  <c r="CY39" i="3"/>
  <c r="CX39" i="3"/>
  <c r="CW39" i="3"/>
  <c r="CV39" i="3"/>
  <c r="CU39" i="3"/>
  <c r="CT39" i="3"/>
  <c r="CP39" i="3"/>
  <c r="CN39" i="3"/>
  <c r="CA39" i="3"/>
  <c r="BN39" i="3"/>
  <c r="BA39" i="3"/>
  <c r="CS39" i="3" s="1"/>
  <c r="AM39" i="3"/>
  <c r="AJ39" i="3"/>
  <c r="AN39" i="3" s="1"/>
  <c r="W39" i="3"/>
  <c r="J39" i="3"/>
  <c r="D39" i="3"/>
  <c r="DE38" i="3"/>
  <c r="DD38" i="3"/>
  <c r="DC38" i="3"/>
  <c r="DB38" i="3"/>
  <c r="DA38" i="3"/>
  <c r="CZ38" i="3"/>
  <c r="CY38" i="3"/>
  <c r="CX38" i="3"/>
  <c r="CW38" i="3"/>
  <c r="CV38" i="3"/>
  <c r="CU38" i="3"/>
  <c r="CT38" i="3"/>
  <c r="CP38" i="3"/>
  <c r="CN38" i="3"/>
  <c r="CA38" i="3"/>
  <c r="BN38" i="3"/>
  <c r="BA38" i="3"/>
  <c r="CS38" i="3" s="1"/>
  <c r="AM38" i="3"/>
  <c r="AJ38" i="3"/>
  <c r="AN38" i="3" s="1"/>
  <c r="W38" i="3"/>
  <c r="AL38" i="3" s="1"/>
  <c r="J38" i="3"/>
  <c r="D38" i="3"/>
  <c r="DE37" i="3"/>
  <c r="DD37" i="3"/>
  <c r="DC37" i="3"/>
  <c r="DB37" i="3"/>
  <c r="DA37" i="3"/>
  <c r="CZ37" i="3"/>
  <c r="CY37" i="3"/>
  <c r="CX37" i="3"/>
  <c r="CW37" i="3"/>
  <c r="CV37" i="3"/>
  <c r="CU37" i="3"/>
  <c r="CT37" i="3"/>
  <c r="CP37" i="3"/>
  <c r="CN37" i="3"/>
  <c r="CA37" i="3"/>
  <c r="BN37" i="3"/>
  <c r="BA37" i="3"/>
  <c r="CS37" i="3" s="1"/>
  <c r="AM37" i="3"/>
  <c r="AJ37" i="3"/>
  <c r="AN37" i="3" s="1"/>
  <c r="W37" i="3"/>
  <c r="AL37" i="3" s="1"/>
  <c r="J37" i="3"/>
  <c r="D37" i="3"/>
  <c r="DE36" i="3"/>
  <c r="DD36" i="3"/>
  <c r="DC36" i="3"/>
  <c r="DB36" i="3"/>
  <c r="DA36" i="3"/>
  <c r="CZ36" i="3"/>
  <c r="CY36" i="3"/>
  <c r="CX36" i="3"/>
  <c r="CW36" i="3"/>
  <c r="CV36" i="3"/>
  <c r="CU36" i="3"/>
  <c r="CT36" i="3"/>
  <c r="CP36" i="3"/>
  <c r="CN36" i="3"/>
  <c r="CA36" i="3"/>
  <c r="BN36" i="3"/>
  <c r="BA36" i="3"/>
  <c r="CS36" i="3" s="1"/>
  <c r="AM36" i="3"/>
  <c r="AJ36" i="3"/>
  <c r="AN36" i="3" s="1"/>
  <c r="W36" i="3"/>
  <c r="J36" i="3"/>
  <c r="D36" i="3"/>
  <c r="DE35" i="3"/>
  <c r="DD35" i="3"/>
  <c r="DC35" i="3"/>
  <c r="DB35" i="3"/>
  <c r="DA35" i="3"/>
  <c r="CZ35" i="3"/>
  <c r="CY35" i="3"/>
  <c r="CX35" i="3"/>
  <c r="CW35" i="3"/>
  <c r="CV35" i="3"/>
  <c r="CU35" i="3"/>
  <c r="CT35" i="3"/>
  <c r="CP35" i="3"/>
  <c r="CN35" i="3"/>
  <c r="CA35" i="3"/>
  <c r="BN35" i="3"/>
  <c r="BA35" i="3"/>
  <c r="CS35" i="3" s="1"/>
  <c r="AM35" i="3"/>
  <c r="AJ35" i="3"/>
  <c r="AN35" i="3" s="1"/>
  <c r="W35" i="3"/>
  <c r="J35" i="3"/>
  <c r="D35" i="3"/>
  <c r="DE34" i="3"/>
  <c r="DD34" i="3"/>
  <c r="DC34" i="3"/>
  <c r="DB34" i="3"/>
  <c r="DA34" i="3"/>
  <c r="CZ34" i="3"/>
  <c r="CY34" i="3"/>
  <c r="CX34" i="3"/>
  <c r="CW34" i="3"/>
  <c r="CV34" i="3"/>
  <c r="CU34" i="3"/>
  <c r="CT34" i="3"/>
  <c r="CP34" i="3"/>
  <c r="CN34" i="3"/>
  <c r="CA34" i="3"/>
  <c r="BN34" i="3"/>
  <c r="BA34" i="3"/>
  <c r="CS34" i="3" s="1"/>
  <c r="AM34" i="3"/>
  <c r="AJ34" i="3"/>
  <c r="AN34" i="3" s="1"/>
  <c r="W34" i="3"/>
  <c r="J34" i="3"/>
  <c r="D34" i="3"/>
  <c r="AK36" i="3" l="1"/>
  <c r="AK39" i="3"/>
  <c r="CQ43" i="3"/>
  <c r="CO45" i="3"/>
  <c r="CO47" i="3"/>
  <c r="CO49" i="3"/>
  <c r="CO51" i="3"/>
  <c r="CO53" i="3"/>
  <c r="CO54" i="3"/>
  <c r="AK62" i="3"/>
  <c r="CQ49" i="3"/>
  <c r="CO59" i="3"/>
  <c r="CQ40" i="3"/>
  <c r="CQ42" i="3"/>
  <c r="DF62" i="3"/>
  <c r="DH62" i="3" s="1"/>
  <c r="DF47" i="3"/>
  <c r="DH47" i="3" s="1"/>
  <c r="CQ60" i="3"/>
  <c r="CO41" i="3"/>
  <c r="CQ62" i="3"/>
  <c r="CQ41" i="3"/>
  <c r="CO43" i="3"/>
  <c r="AL62" i="3"/>
  <c r="CO62" i="3" s="1"/>
  <c r="CQ55" i="3"/>
  <c r="CO55" i="3"/>
  <c r="CO50" i="3"/>
  <c r="CQ58" i="3"/>
  <c r="CQ57" i="3"/>
  <c r="CQ54" i="3"/>
  <c r="CQ52" i="3"/>
  <c r="CQ50" i="3"/>
  <c r="CQ48" i="3"/>
  <c r="CO61" i="3"/>
  <c r="CO60" i="3"/>
  <c r="CR60" i="3" s="1"/>
  <c r="CO58" i="3"/>
  <c r="DF57" i="3"/>
  <c r="DH57" i="3" s="1"/>
  <c r="CO52" i="3"/>
  <c r="CQ38" i="3"/>
  <c r="CQ36" i="3"/>
  <c r="CQ34" i="3"/>
  <c r="AK35" i="3"/>
  <c r="AK34" i="3"/>
  <c r="DF40" i="3"/>
  <c r="DH40" i="3" s="1"/>
  <c r="DF42" i="3"/>
  <c r="DH42" i="3" s="1"/>
  <c r="DF35" i="3"/>
  <c r="DH35" i="3" s="1"/>
  <c r="DF51" i="3"/>
  <c r="DH51" i="3" s="1"/>
  <c r="DF59" i="3"/>
  <c r="DH59" i="3" s="1"/>
  <c r="CO38" i="3"/>
  <c r="DF44" i="3"/>
  <c r="DH44" i="3" s="1"/>
  <c r="CQ45" i="3"/>
  <c r="DF49" i="3"/>
  <c r="DH49" i="3" s="1"/>
  <c r="DF37" i="3"/>
  <c r="DH37" i="3" s="1"/>
  <c r="DF56" i="3"/>
  <c r="DH56" i="3" s="1"/>
  <c r="DF54" i="3"/>
  <c r="DH54" i="3" s="1"/>
  <c r="CO40" i="3"/>
  <c r="DF46" i="3"/>
  <c r="DH46" i="3" s="1"/>
  <c r="CQ47" i="3"/>
  <c r="DF39" i="3"/>
  <c r="DH39" i="3" s="1"/>
  <c r="DF53" i="3"/>
  <c r="DH53" i="3" s="1"/>
  <c r="CO57" i="3"/>
  <c r="DF61" i="3"/>
  <c r="DH61" i="3" s="1"/>
  <c r="CO42" i="3"/>
  <c r="DF48" i="3"/>
  <c r="DH48" i="3" s="1"/>
  <c r="DF58" i="3"/>
  <c r="DH58" i="3" s="1"/>
  <c r="DF41" i="3"/>
  <c r="DH41" i="3" s="1"/>
  <c r="DF34" i="3"/>
  <c r="DH34" i="3" s="1"/>
  <c r="CQ35" i="3"/>
  <c r="CO44" i="3"/>
  <c r="CQ51" i="3"/>
  <c r="CQ59" i="3"/>
  <c r="CO37" i="3"/>
  <c r="DF43" i="3"/>
  <c r="DH43" i="3" s="1"/>
  <c r="CQ44" i="3"/>
  <c r="DF55" i="3"/>
  <c r="DH55" i="3" s="1"/>
  <c r="DF50" i="3"/>
  <c r="DH50" i="3" s="1"/>
  <c r="DF36" i="3"/>
  <c r="DH36" i="3" s="1"/>
  <c r="CQ37" i="3"/>
  <c r="CO46" i="3"/>
  <c r="CQ56" i="3"/>
  <c r="DF45" i="3"/>
  <c r="DH45" i="3" s="1"/>
  <c r="CQ46" i="3"/>
  <c r="DF52" i="3"/>
  <c r="DH52" i="3" s="1"/>
  <c r="CO56" i="3"/>
  <c r="DF60" i="3"/>
  <c r="DH60" i="3" s="1"/>
  <c r="DF38" i="3"/>
  <c r="DH38" i="3" s="1"/>
  <c r="CQ39" i="3"/>
  <c r="CO48" i="3"/>
  <c r="CQ53" i="3"/>
  <c r="CQ61" i="3"/>
  <c r="AK50" i="3"/>
  <c r="AK51" i="3"/>
  <c r="AK52" i="3"/>
  <c r="AK53" i="3"/>
  <c r="AK54" i="3"/>
  <c r="AK55" i="3"/>
  <c r="AK56" i="3"/>
  <c r="AK57" i="3"/>
  <c r="AK58" i="3"/>
  <c r="AK59" i="3"/>
  <c r="AK60" i="3"/>
  <c r="AK61" i="3"/>
  <c r="AK37" i="3"/>
  <c r="AK38" i="3"/>
  <c r="AK41" i="3"/>
  <c r="AK42" i="3"/>
  <c r="AK43" i="3"/>
  <c r="AK44" i="3"/>
  <c r="AK45" i="3"/>
  <c r="AK46" i="3"/>
  <c r="AK47" i="3"/>
  <c r="AK48" i="3"/>
  <c r="AK49" i="3"/>
  <c r="AK40" i="3"/>
  <c r="AL34" i="3"/>
  <c r="CO34" i="3" s="1"/>
  <c r="AL35" i="3"/>
  <c r="CO35" i="3" s="1"/>
  <c r="AL36" i="3"/>
  <c r="CO36" i="3" s="1"/>
  <c r="AL39" i="3"/>
  <c r="CO39" i="3" s="1"/>
  <c r="CR51" i="3" l="1"/>
  <c r="CR42" i="3"/>
  <c r="CR55" i="3"/>
  <c r="CR37" i="3"/>
  <c r="CR40" i="3"/>
  <c r="CR62" i="3"/>
  <c r="CR59" i="3"/>
  <c r="CR43" i="3"/>
  <c r="CR45" i="3"/>
  <c r="CR54" i="3"/>
  <c r="CR49" i="3"/>
  <c r="CR47" i="3"/>
  <c r="CR53" i="3"/>
  <c r="CR58" i="3"/>
  <c r="CR39" i="3"/>
  <c r="CR41" i="3"/>
  <c r="CR44" i="3"/>
  <c r="CR50" i="3"/>
  <c r="CR57" i="3"/>
  <c r="CR52" i="3"/>
  <c r="CR48" i="3"/>
  <c r="CR61" i="3"/>
  <c r="CR56" i="3"/>
  <c r="CR38" i="3"/>
  <c r="CR36" i="3"/>
  <c r="CR34" i="3"/>
  <c r="CR35" i="3"/>
  <c r="CR46" i="3"/>
  <c r="CX63" i="3" l="1"/>
  <c r="CT79" i="3" l="1"/>
  <c r="BA94" i="3" l="1"/>
  <c r="CT97" i="3" l="1"/>
  <c r="DK108" i="3" l="1"/>
  <c r="DJ108" i="3"/>
  <c r="DE108" i="3"/>
  <c r="DD108" i="3"/>
  <c r="DC108" i="3"/>
  <c r="DB108" i="3"/>
  <c r="DA108" i="3"/>
  <c r="CZ108" i="3"/>
  <c r="CY108" i="3"/>
  <c r="CV108" i="3"/>
  <c r="CU108" i="3"/>
  <c r="CT108" i="3"/>
  <c r="CP108" i="3"/>
  <c r="CN108" i="3"/>
  <c r="CA108" i="3"/>
  <c r="BN108" i="3"/>
  <c r="BA108" i="3"/>
  <c r="CS108" i="3" s="1"/>
  <c r="AM108" i="3"/>
  <c r="AJ108" i="3"/>
  <c r="AN108" i="3" s="1"/>
  <c r="W108" i="3"/>
  <c r="AL108" i="3" s="1"/>
  <c r="J108" i="3"/>
  <c r="D108" i="3"/>
  <c r="DK107" i="3"/>
  <c r="DJ107" i="3"/>
  <c r="DE107" i="3"/>
  <c r="DD107" i="3"/>
  <c r="DC107" i="3"/>
  <c r="DB107" i="3"/>
  <c r="DA107" i="3"/>
  <c r="CZ107" i="3"/>
  <c r="CY107" i="3"/>
  <c r="CX107" i="3"/>
  <c r="CW107" i="3"/>
  <c r="CV107" i="3"/>
  <c r="CU107" i="3"/>
  <c r="CT107" i="3"/>
  <c r="CP107" i="3"/>
  <c r="CN107" i="3"/>
  <c r="CA107" i="3"/>
  <c r="BN107" i="3"/>
  <c r="BA107" i="3"/>
  <c r="CS107" i="3" s="1"/>
  <c r="AM107" i="3"/>
  <c r="AJ107" i="3"/>
  <c r="AN107" i="3" s="1"/>
  <c r="W107" i="3"/>
  <c r="J107" i="3"/>
  <c r="D107" i="3"/>
  <c r="CQ108" i="3" l="1"/>
  <c r="CQ107" i="3"/>
  <c r="DF107" i="3"/>
  <c r="CO108" i="3"/>
  <c r="AK107" i="3"/>
  <c r="DF108" i="3"/>
  <c r="AK108" i="3"/>
  <c r="AL107" i="3"/>
  <c r="CO107" i="3" s="1"/>
  <c r="CR108" i="3" l="1"/>
  <c r="CR107" i="3"/>
  <c r="DE20" i="3" l="1"/>
  <c r="DD20" i="3"/>
  <c r="DC20" i="3"/>
  <c r="DB20" i="3"/>
  <c r="DA20" i="3"/>
  <c r="CZ20" i="3"/>
  <c r="CY20" i="3"/>
  <c r="CX20" i="3"/>
  <c r="CW20" i="3"/>
  <c r="CV20" i="3"/>
  <c r="CU20" i="3"/>
  <c r="CT20" i="3"/>
  <c r="CP20" i="3"/>
  <c r="CN20" i="3"/>
  <c r="CA20" i="3"/>
  <c r="BN20" i="3"/>
  <c r="BA20" i="3"/>
  <c r="CS20" i="3" s="1"/>
  <c r="AM20" i="3"/>
  <c r="AJ20" i="3"/>
  <c r="AN20" i="3" s="1"/>
  <c r="W20" i="3"/>
  <c r="AL20" i="3" s="1"/>
  <c r="J20" i="3"/>
  <c r="D20" i="3"/>
  <c r="DE19" i="3"/>
  <c r="DD19" i="3"/>
  <c r="DC19" i="3"/>
  <c r="DB19" i="3"/>
  <c r="DA19" i="3"/>
  <c r="CZ19" i="3"/>
  <c r="CY19" i="3"/>
  <c r="CX19" i="3"/>
  <c r="CW19" i="3"/>
  <c r="CV19" i="3"/>
  <c r="CU19" i="3"/>
  <c r="CT19" i="3"/>
  <c r="CP19" i="3"/>
  <c r="CN19" i="3"/>
  <c r="CA19" i="3"/>
  <c r="BN19" i="3"/>
  <c r="BA19" i="3"/>
  <c r="CS19" i="3" s="1"/>
  <c r="AM19" i="3"/>
  <c r="AJ19" i="3"/>
  <c r="AN19" i="3" s="1"/>
  <c r="W19" i="3"/>
  <c r="J19" i="3"/>
  <c r="D19" i="3"/>
  <c r="DE18" i="3"/>
  <c r="DD18" i="3"/>
  <c r="DC18" i="3"/>
  <c r="DB18" i="3"/>
  <c r="DA18" i="3"/>
  <c r="CZ18" i="3"/>
  <c r="CY18" i="3"/>
  <c r="CX18" i="3"/>
  <c r="CW18" i="3"/>
  <c r="CV18" i="3"/>
  <c r="CU18" i="3"/>
  <c r="CT18" i="3"/>
  <c r="CP18" i="3"/>
  <c r="CN18" i="3"/>
  <c r="CA18" i="3"/>
  <c r="BN18" i="3"/>
  <c r="BA18" i="3"/>
  <c r="CS18" i="3" s="1"/>
  <c r="AM18" i="3"/>
  <c r="AJ18" i="3"/>
  <c r="AN18" i="3" s="1"/>
  <c r="W18" i="3"/>
  <c r="AL18" i="3" s="1"/>
  <c r="J18" i="3"/>
  <c r="D18" i="3"/>
  <c r="CO20" i="3" l="1"/>
  <c r="CQ19" i="3"/>
  <c r="CQ20" i="3"/>
  <c r="DF20" i="3"/>
  <c r="DH20" i="3" s="1"/>
  <c r="CO18" i="3"/>
  <c r="DF19" i="3"/>
  <c r="DH19" i="3" s="1"/>
  <c r="AK20" i="3"/>
  <c r="CQ18" i="3"/>
  <c r="AK18" i="3"/>
  <c r="DF18" i="3"/>
  <c r="DH18" i="3" s="1"/>
  <c r="AK19" i="3"/>
  <c r="AL19" i="3"/>
  <c r="CO19" i="3" s="1"/>
  <c r="CU7" i="3"/>
  <c r="CR20" i="3" l="1"/>
  <c r="CR19" i="3"/>
  <c r="CR18" i="3"/>
  <c r="AM8" i="3" l="1"/>
  <c r="AM9" i="3"/>
  <c r="AM10" i="3"/>
  <c r="AM11" i="3"/>
  <c r="AM12" i="3"/>
  <c r="AM13" i="3"/>
  <c r="AM14" i="3"/>
  <c r="AM15" i="3"/>
  <c r="AM16" i="3"/>
  <c r="AM17" i="3"/>
  <c r="AM21" i="3"/>
  <c r="AM22" i="3"/>
  <c r="AM23" i="3"/>
  <c r="AM24" i="3"/>
  <c r="AM25" i="3"/>
  <c r="AM26" i="3"/>
  <c r="AM27" i="3"/>
  <c r="AM28" i="3"/>
  <c r="AM29" i="3"/>
  <c r="AM30" i="3"/>
  <c r="AM31" i="3"/>
  <c r="AM32" i="3"/>
  <c r="AM33" i="3"/>
  <c r="AM63" i="3"/>
  <c r="AM64" i="3"/>
  <c r="AM65" i="3"/>
  <c r="AM66" i="3"/>
  <c r="AM67" i="3"/>
  <c r="AM68" i="3"/>
  <c r="AM69" i="3"/>
  <c r="AM70" i="3"/>
  <c r="AM71" i="3"/>
  <c r="AM72" i="3"/>
  <c r="AM73" i="3"/>
  <c r="AM74" i="3"/>
  <c r="AM75" i="3"/>
  <c r="AM76" i="3"/>
  <c r="AM77" i="3"/>
  <c r="AM78" i="3"/>
  <c r="AM79" i="3"/>
  <c r="AM80" i="3"/>
  <c r="AM81" i="3"/>
  <c r="AM82" i="3"/>
  <c r="AM83" i="3"/>
  <c r="AM84" i="3"/>
  <c r="AM85" i="3"/>
  <c r="AM86" i="3"/>
  <c r="AM87" i="3"/>
  <c r="AM88" i="3"/>
  <c r="AM89" i="3"/>
  <c r="AM90" i="3"/>
  <c r="AM91" i="3"/>
  <c r="AM92" i="3"/>
  <c r="AM93" i="3"/>
  <c r="AM94" i="3"/>
  <c r="AM95" i="3"/>
  <c r="AM96" i="3"/>
  <c r="AM97" i="3"/>
  <c r="AM98" i="3"/>
  <c r="AM99" i="3"/>
  <c r="AM100" i="3"/>
  <c r="CP8" i="3" l="1"/>
  <c r="CP9" i="3"/>
  <c r="CP10" i="3"/>
  <c r="CP11" i="3"/>
  <c r="CP12" i="3"/>
  <c r="CP13" i="3"/>
  <c r="CP14" i="3"/>
  <c r="CP15" i="3"/>
  <c r="CP16" i="3"/>
  <c r="CP17" i="3"/>
  <c r="CP21" i="3"/>
  <c r="CP22" i="3"/>
  <c r="CP23" i="3"/>
  <c r="CP24" i="3"/>
  <c r="CP25" i="3"/>
  <c r="CP26" i="3"/>
  <c r="CP27" i="3"/>
  <c r="CP28" i="3"/>
  <c r="CP29" i="3"/>
  <c r="CP30" i="3"/>
  <c r="CP31" i="3"/>
  <c r="CP32" i="3"/>
  <c r="CP33" i="3"/>
  <c r="CP63" i="3"/>
  <c r="CP64" i="3"/>
  <c r="CP65" i="3"/>
  <c r="CP66" i="3"/>
  <c r="CP67" i="3"/>
  <c r="CP68" i="3"/>
  <c r="CP69" i="3"/>
  <c r="CP70" i="3"/>
  <c r="CP71" i="3"/>
  <c r="CP72" i="3"/>
  <c r="CP73" i="3"/>
  <c r="CP74" i="3"/>
  <c r="CP75" i="3"/>
  <c r="CP76" i="3"/>
  <c r="CP77" i="3"/>
  <c r="CP78" i="3"/>
  <c r="CP79" i="3"/>
  <c r="CP80" i="3"/>
  <c r="CP81" i="3"/>
  <c r="CP82" i="3"/>
  <c r="CP83" i="3"/>
  <c r="CP84" i="3"/>
  <c r="CP85" i="3"/>
  <c r="CP86" i="3"/>
  <c r="CP87" i="3"/>
  <c r="CP88" i="3"/>
  <c r="CP89" i="3"/>
  <c r="CP90" i="3"/>
  <c r="CP91" i="3"/>
  <c r="CP92" i="3"/>
  <c r="CP93" i="3"/>
  <c r="CP94" i="3"/>
  <c r="CP95" i="3"/>
  <c r="CP96" i="3"/>
  <c r="CP97" i="3"/>
  <c r="CP98" i="3"/>
  <c r="CP99" i="3"/>
  <c r="CP100" i="3"/>
  <c r="J8" i="3" l="1"/>
  <c r="J9" i="3"/>
  <c r="J10" i="3"/>
  <c r="J11" i="3"/>
  <c r="J12" i="3"/>
  <c r="J13" i="3"/>
  <c r="J14" i="3"/>
  <c r="J15" i="3"/>
  <c r="J16" i="3"/>
  <c r="J17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92" i="3"/>
  <c r="J93" i="3"/>
  <c r="J94" i="3"/>
  <c r="J95" i="3"/>
  <c r="J96" i="3"/>
  <c r="J97" i="3"/>
  <c r="J98" i="3"/>
  <c r="J99" i="3"/>
  <c r="J100" i="3"/>
  <c r="D11" i="3"/>
  <c r="D12" i="3"/>
  <c r="D13" i="3"/>
  <c r="D15" i="3" l="1"/>
  <c r="D22" i="3"/>
  <c r="D23" i="3"/>
  <c r="D24" i="3"/>
  <c r="D25" i="3"/>
  <c r="D26" i="3"/>
  <c r="D27" i="3"/>
  <c r="D28" i="3"/>
  <c r="D29" i="3"/>
  <c r="D30" i="3"/>
  <c r="D31" i="3"/>
  <c r="D32" i="3"/>
  <c r="D33" i="3"/>
  <c r="D63" i="3"/>
  <c r="D64" i="3"/>
  <c r="D65" i="3"/>
  <c r="D66" i="3"/>
  <c r="D67" i="3"/>
  <c r="D68" i="3"/>
  <c r="D69" i="3"/>
  <c r="D70" i="3"/>
  <c r="D71" i="3"/>
  <c r="D72" i="3"/>
  <c r="D73" i="3"/>
  <c r="D74" i="3"/>
  <c r="D75" i="3"/>
  <c r="D76" i="3"/>
  <c r="D77" i="3"/>
  <c r="D78" i="3"/>
  <c r="D79" i="3"/>
  <c r="D80" i="3"/>
  <c r="D81" i="3"/>
  <c r="D82" i="3"/>
  <c r="D83" i="3"/>
  <c r="D84" i="3"/>
  <c r="D85" i="3"/>
  <c r="D86" i="3"/>
  <c r="D87" i="3"/>
  <c r="D88" i="3"/>
  <c r="D89" i="3"/>
  <c r="D90" i="3"/>
  <c r="D91" i="3"/>
  <c r="D92" i="3"/>
  <c r="D93" i="3"/>
  <c r="D94" i="3"/>
  <c r="D95" i="3"/>
  <c r="D96" i="3"/>
  <c r="D97" i="3"/>
  <c r="D98" i="3"/>
  <c r="D99" i="3"/>
  <c r="D100" i="3"/>
  <c r="D7" i="3"/>
  <c r="D8" i="3"/>
  <c r="D9" i="3"/>
  <c r="D10" i="3"/>
  <c r="D14" i="3"/>
  <c r="D16" i="3"/>
  <c r="D17" i="3"/>
  <c r="D21" i="3"/>
  <c r="J7" i="3"/>
  <c r="CT7" i="3" l="1"/>
  <c r="CA28" i="3" l="1"/>
  <c r="AJ10" i="3" l="1"/>
  <c r="AN10" i="3" s="1"/>
  <c r="W7" i="3"/>
  <c r="AL7" i="3" s="1"/>
  <c r="BA7" i="3"/>
  <c r="AJ7" i="3"/>
  <c r="AN7" i="3" s="1"/>
  <c r="AK7" i="3" l="1"/>
  <c r="DK7" i="3"/>
  <c r="CT8" i="3"/>
  <c r="CU8" i="3"/>
  <c r="CV8" i="3"/>
  <c r="CW8" i="3"/>
  <c r="CX8" i="3"/>
  <c r="CY8" i="3"/>
  <c r="CZ8" i="3"/>
  <c r="DA8" i="3"/>
  <c r="DB8" i="3"/>
  <c r="DC8" i="3"/>
  <c r="DD8" i="3"/>
  <c r="DE8" i="3"/>
  <c r="CT9" i="3"/>
  <c r="CU9" i="3"/>
  <c r="CV9" i="3"/>
  <c r="CW9" i="3"/>
  <c r="CX9" i="3"/>
  <c r="CY9" i="3"/>
  <c r="CZ9" i="3"/>
  <c r="DA9" i="3"/>
  <c r="DB9" i="3"/>
  <c r="DC9" i="3"/>
  <c r="DD9" i="3"/>
  <c r="DE9" i="3"/>
  <c r="CT10" i="3"/>
  <c r="CU10" i="3"/>
  <c r="CV10" i="3"/>
  <c r="CW10" i="3"/>
  <c r="CX10" i="3"/>
  <c r="CY10" i="3"/>
  <c r="CZ10" i="3"/>
  <c r="DA10" i="3"/>
  <c r="DB10" i="3"/>
  <c r="DC10" i="3"/>
  <c r="DD10" i="3"/>
  <c r="DE10" i="3"/>
  <c r="CT11" i="3"/>
  <c r="CU11" i="3"/>
  <c r="CV11" i="3"/>
  <c r="CW11" i="3"/>
  <c r="CX11" i="3"/>
  <c r="CY11" i="3"/>
  <c r="CZ11" i="3"/>
  <c r="DA11" i="3"/>
  <c r="DB11" i="3"/>
  <c r="DC11" i="3"/>
  <c r="DD11" i="3"/>
  <c r="DE11" i="3"/>
  <c r="CT12" i="3"/>
  <c r="CU12" i="3"/>
  <c r="CV12" i="3"/>
  <c r="CW12" i="3"/>
  <c r="CX12" i="3"/>
  <c r="CY12" i="3"/>
  <c r="CZ12" i="3"/>
  <c r="DA12" i="3"/>
  <c r="DB12" i="3"/>
  <c r="DC12" i="3"/>
  <c r="DD12" i="3"/>
  <c r="DE12" i="3"/>
  <c r="CT13" i="3"/>
  <c r="CU13" i="3"/>
  <c r="CV13" i="3"/>
  <c r="CW13" i="3"/>
  <c r="CX13" i="3"/>
  <c r="CY13" i="3"/>
  <c r="CZ13" i="3"/>
  <c r="DA13" i="3"/>
  <c r="DB13" i="3"/>
  <c r="DC13" i="3"/>
  <c r="DD13" i="3"/>
  <c r="DE13" i="3"/>
  <c r="CT14" i="3"/>
  <c r="CU14" i="3"/>
  <c r="CV14" i="3"/>
  <c r="CW14" i="3"/>
  <c r="CX14" i="3"/>
  <c r="CY14" i="3"/>
  <c r="CZ14" i="3"/>
  <c r="DA14" i="3"/>
  <c r="DB14" i="3"/>
  <c r="DC14" i="3"/>
  <c r="DD14" i="3"/>
  <c r="DE14" i="3"/>
  <c r="CT15" i="3"/>
  <c r="CU15" i="3"/>
  <c r="CV15" i="3"/>
  <c r="CW15" i="3"/>
  <c r="CX15" i="3"/>
  <c r="CY15" i="3"/>
  <c r="CZ15" i="3"/>
  <c r="DA15" i="3"/>
  <c r="DB15" i="3"/>
  <c r="DC15" i="3"/>
  <c r="DD15" i="3"/>
  <c r="DE15" i="3"/>
  <c r="CT16" i="3"/>
  <c r="CU16" i="3"/>
  <c r="CV16" i="3"/>
  <c r="CW16" i="3"/>
  <c r="CX16" i="3"/>
  <c r="CY16" i="3"/>
  <c r="CZ16" i="3"/>
  <c r="DA16" i="3"/>
  <c r="DB16" i="3"/>
  <c r="DC16" i="3"/>
  <c r="DD16" i="3"/>
  <c r="DE16" i="3"/>
  <c r="CT17" i="3"/>
  <c r="CU17" i="3"/>
  <c r="CV17" i="3"/>
  <c r="CW17" i="3"/>
  <c r="CX17" i="3"/>
  <c r="CY17" i="3"/>
  <c r="CZ17" i="3"/>
  <c r="DA17" i="3"/>
  <c r="DB17" i="3"/>
  <c r="DC17" i="3"/>
  <c r="DD17" i="3"/>
  <c r="DE17" i="3"/>
  <c r="CT21" i="3"/>
  <c r="CU21" i="3"/>
  <c r="CV21" i="3"/>
  <c r="CW21" i="3"/>
  <c r="CX21" i="3"/>
  <c r="CY21" i="3"/>
  <c r="CZ21" i="3"/>
  <c r="DA21" i="3"/>
  <c r="DB21" i="3"/>
  <c r="DC21" i="3"/>
  <c r="DD21" i="3"/>
  <c r="DE21" i="3"/>
  <c r="CT22" i="3"/>
  <c r="CU22" i="3"/>
  <c r="CV22" i="3"/>
  <c r="CW22" i="3"/>
  <c r="CX22" i="3"/>
  <c r="CY22" i="3"/>
  <c r="CZ22" i="3"/>
  <c r="DA22" i="3"/>
  <c r="DB22" i="3"/>
  <c r="DC22" i="3"/>
  <c r="DD22" i="3"/>
  <c r="DE22" i="3"/>
  <c r="CT23" i="3"/>
  <c r="CU23" i="3"/>
  <c r="CV23" i="3"/>
  <c r="CW23" i="3"/>
  <c r="CX23" i="3"/>
  <c r="CY23" i="3"/>
  <c r="CZ23" i="3"/>
  <c r="DA23" i="3"/>
  <c r="DB23" i="3"/>
  <c r="DC23" i="3"/>
  <c r="DD23" i="3"/>
  <c r="DE23" i="3"/>
  <c r="CT24" i="3"/>
  <c r="CU24" i="3"/>
  <c r="CV24" i="3"/>
  <c r="CW24" i="3"/>
  <c r="CX24" i="3"/>
  <c r="CY24" i="3"/>
  <c r="CZ24" i="3"/>
  <c r="DA24" i="3"/>
  <c r="DB24" i="3"/>
  <c r="DC24" i="3"/>
  <c r="DD24" i="3"/>
  <c r="DE24" i="3"/>
  <c r="CT25" i="3"/>
  <c r="CU25" i="3"/>
  <c r="CV25" i="3"/>
  <c r="CW25" i="3"/>
  <c r="CX25" i="3"/>
  <c r="CY25" i="3"/>
  <c r="CZ25" i="3"/>
  <c r="DA25" i="3"/>
  <c r="DB25" i="3"/>
  <c r="DC25" i="3"/>
  <c r="DD25" i="3"/>
  <c r="DE25" i="3"/>
  <c r="CT26" i="3"/>
  <c r="CU26" i="3"/>
  <c r="CV26" i="3"/>
  <c r="CW26" i="3"/>
  <c r="CX26" i="3"/>
  <c r="CY26" i="3"/>
  <c r="CZ26" i="3"/>
  <c r="DA26" i="3"/>
  <c r="DB26" i="3"/>
  <c r="DC26" i="3"/>
  <c r="DD26" i="3"/>
  <c r="DE26" i="3"/>
  <c r="CT27" i="3"/>
  <c r="CU27" i="3"/>
  <c r="CV27" i="3"/>
  <c r="CW27" i="3"/>
  <c r="CX27" i="3"/>
  <c r="CY27" i="3"/>
  <c r="CZ27" i="3"/>
  <c r="DA27" i="3"/>
  <c r="DB27" i="3"/>
  <c r="DC27" i="3"/>
  <c r="DD27" i="3"/>
  <c r="DE27" i="3"/>
  <c r="CT28" i="3"/>
  <c r="CU28" i="3"/>
  <c r="CV28" i="3"/>
  <c r="CW28" i="3"/>
  <c r="CX28" i="3"/>
  <c r="CY28" i="3"/>
  <c r="CZ28" i="3"/>
  <c r="DA28" i="3"/>
  <c r="DB28" i="3"/>
  <c r="DC28" i="3"/>
  <c r="DD28" i="3"/>
  <c r="DE28" i="3"/>
  <c r="CT29" i="3"/>
  <c r="CU29" i="3"/>
  <c r="CV29" i="3"/>
  <c r="CW29" i="3"/>
  <c r="CX29" i="3"/>
  <c r="CY29" i="3"/>
  <c r="CZ29" i="3"/>
  <c r="DA29" i="3"/>
  <c r="DB29" i="3"/>
  <c r="DC29" i="3"/>
  <c r="DD29" i="3"/>
  <c r="DE29" i="3"/>
  <c r="CT30" i="3"/>
  <c r="CU30" i="3"/>
  <c r="CV30" i="3"/>
  <c r="CW30" i="3"/>
  <c r="CX30" i="3"/>
  <c r="CY30" i="3"/>
  <c r="CZ30" i="3"/>
  <c r="DA30" i="3"/>
  <c r="DB30" i="3"/>
  <c r="DC30" i="3"/>
  <c r="DD30" i="3"/>
  <c r="DE30" i="3"/>
  <c r="CT31" i="3"/>
  <c r="CU31" i="3"/>
  <c r="CV31" i="3"/>
  <c r="CW31" i="3"/>
  <c r="CX31" i="3"/>
  <c r="CY31" i="3"/>
  <c r="CZ31" i="3"/>
  <c r="DA31" i="3"/>
  <c r="DB31" i="3"/>
  <c r="DC31" i="3"/>
  <c r="DD31" i="3"/>
  <c r="DE31" i="3"/>
  <c r="CT32" i="3"/>
  <c r="CU32" i="3"/>
  <c r="CV32" i="3"/>
  <c r="CW32" i="3"/>
  <c r="CX32" i="3"/>
  <c r="CY32" i="3"/>
  <c r="CZ32" i="3"/>
  <c r="DA32" i="3"/>
  <c r="DB32" i="3"/>
  <c r="DC32" i="3"/>
  <c r="DD32" i="3"/>
  <c r="DE32" i="3"/>
  <c r="CT33" i="3"/>
  <c r="CU33" i="3"/>
  <c r="CV33" i="3"/>
  <c r="CW33" i="3"/>
  <c r="CX33" i="3"/>
  <c r="CY33" i="3"/>
  <c r="CZ33" i="3"/>
  <c r="DA33" i="3"/>
  <c r="DB33" i="3"/>
  <c r="DC33" i="3"/>
  <c r="DD33" i="3"/>
  <c r="DE33" i="3"/>
  <c r="CT63" i="3"/>
  <c r="CU63" i="3"/>
  <c r="CV63" i="3"/>
  <c r="CW63" i="3"/>
  <c r="CY63" i="3"/>
  <c r="CZ63" i="3"/>
  <c r="DA63" i="3"/>
  <c r="DB63" i="3"/>
  <c r="DC63" i="3"/>
  <c r="DD63" i="3"/>
  <c r="DE63" i="3"/>
  <c r="CT64" i="3"/>
  <c r="CU64" i="3"/>
  <c r="CV64" i="3"/>
  <c r="CW64" i="3"/>
  <c r="CX64" i="3"/>
  <c r="CY64" i="3"/>
  <c r="CZ64" i="3"/>
  <c r="DA64" i="3"/>
  <c r="DB64" i="3"/>
  <c r="DC64" i="3"/>
  <c r="DD64" i="3"/>
  <c r="DE64" i="3"/>
  <c r="CT65" i="3"/>
  <c r="CU65" i="3"/>
  <c r="CV65" i="3"/>
  <c r="CW65" i="3"/>
  <c r="CX65" i="3"/>
  <c r="CY65" i="3"/>
  <c r="CZ65" i="3"/>
  <c r="DA65" i="3"/>
  <c r="DB65" i="3"/>
  <c r="DC65" i="3"/>
  <c r="DD65" i="3"/>
  <c r="DE65" i="3"/>
  <c r="CT66" i="3"/>
  <c r="CU66" i="3"/>
  <c r="CV66" i="3"/>
  <c r="CW66" i="3"/>
  <c r="CX66" i="3"/>
  <c r="CY66" i="3"/>
  <c r="CZ66" i="3"/>
  <c r="DA66" i="3"/>
  <c r="DB66" i="3"/>
  <c r="DC66" i="3"/>
  <c r="DD66" i="3"/>
  <c r="DE66" i="3"/>
  <c r="CT67" i="3"/>
  <c r="CU67" i="3"/>
  <c r="CV67" i="3"/>
  <c r="CW67" i="3"/>
  <c r="CX67" i="3"/>
  <c r="CY67" i="3"/>
  <c r="CZ67" i="3"/>
  <c r="DA67" i="3"/>
  <c r="DB67" i="3"/>
  <c r="DC67" i="3"/>
  <c r="DD67" i="3"/>
  <c r="DE67" i="3"/>
  <c r="CT68" i="3"/>
  <c r="CU68" i="3"/>
  <c r="CV68" i="3"/>
  <c r="CW68" i="3"/>
  <c r="CX68" i="3"/>
  <c r="CY68" i="3"/>
  <c r="CZ68" i="3"/>
  <c r="DA68" i="3"/>
  <c r="DB68" i="3"/>
  <c r="DC68" i="3"/>
  <c r="DD68" i="3"/>
  <c r="DE68" i="3"/>
  <c r="CT69" i="3"/>
  <c r="CU69" i="3"/>
  <c r="CV69" i="3"/>
  <c r="CW69" i="3"/>
  <c r="CX69" i="3"/>
  <c r="CY69" i="3"/>
  <c r="CZ69" i="3"/>
  <c r="DA69" i="3"/>
  <c r="DB69" i="3"/>
  <c r="DC69" i="3"/>
  <c r="DD69" i="3"/>
  <c r="DE69" i="3"/>
  <c r="CT70" i="3"/>
  <c r="CU70" i="3"/>
  <c r="CV70" i="3"/>
  <c r="CW70" i="3"/>
  <c r="CX70" i="3"/>
  <c r="CY70" i="3"/>
  <c r="CZ70" i="3"/>
  <c r="DA70" i="3"/>
  <c r="DB70" i="3"/>
  <c r="DC70" i="3"/>
  <c r="DD70" i="3"/>
  <c r="DE70" i="3"/>
  <c r="CT71" i="3"/>
  <c r="CU71" i="3"/>
  <c r="CV71" i="3"/>
  <c r="CW71" i="3"/>
  <c r="CX71" i="3"/>
  <c r="CY71" i="3"/>
  <c r="CZ71" i="3"/>
  <c r="DA71" i="3"/>
  <c r="DB71" i="3"/>
  <c r="DC71" i="3"/>
  <c r="DD71" i="3"/>
  <c r="DE71" i="3"/>
  <c r="CT72" i="3"/>
  <c r="CU72" i="3"/>
  <c r="CV72" i="3"/>
  <c r="CW72" i="3"/>
  <c r="CX72" i="3"/>
  <c r="CY72" i="3"/>
  <c r="CZ72" i="3"/>
  <c r="DA72" i="3"/>
  <c r="DB72" i="3"/>
  <c r="DC72" i="3"/>
  <c r="DD72" i="3"/>
  <c r="DE72" i="3"/>
  <c r="CT73" i="3"/>
  <c r="CU73" i="3"/>
  <c r="CV73" i="3"/>
  <c r="CW73" i="3"/>
  <c r="CX73" i="3"/>
  <c r="CY73" i="3"/>
  <c r="CZ73" i="3"/>
  <c r="DA73" i="3"/>
  <c r="DB73" i="3"/>
  <c r="DC73" i="3"/>
  <c r="DD73" i="3"/>
  <c r="DE73" i="3"/>
  <c r="CT74" i="3"/>
  <c r="CU74" i="3"/>
  <c r="CV74" i="3"/>
  <c r="CW74" i="3"/>
  <c r="CX74" i="3"/>
  <c r="CY74" i="3"/>
  <c r="CZ74" i="3"/>
  <c r="DA74" i="3"/>
  <c r="DB74" i="3"/>
  <c r="DC74" i="3"/>
  <c r="DD74" i="3"/>
  <c r="DE74" i="3"/>
  <c r="CT75" i="3"/>
  <c r="CU75" i="3"/>
  <c r="CV75" i="3"/>
  <c r="CW75" i="3"/>
  <c r="CX75" i="3"/>
  <c r="CY75" i="3"/>
  <c r="CZ75" i="3"/>
  <c r="DA75" i="3"/>
  <c r="DB75" i="3"/>
  <c r="DC75" i="3"/>
  <c r="DD75" i="3"/>
  <c r="DE75" i="3"/>
  <c r="CT76" i="3"/>
  <c r="CU76" i="3"/>
  <c r="CV76" i="3"/>
  <c r="CW76" i="3"/>
  <c r="CX76" i="3"/>
  <c r="CY76" i="3"/>
  <c r="CZ76" i="3"/>
  <c r="DA76" i="3"/>
  <c r="DB76" i="3"/>
  <c r="DC76" i="3"/>
  <c r="DD76" i="3"/>
  <c r="DE76" i="3"/>
  <c r="CT77" i="3"/>
  <c r="CU77" i="3"/>
  <c r="CV77" i="3"/>
  <c r="CW77" i="3"/>
  <c r="CX77" i="3"/>
  <c r="CY77" i="3"/>
  <c r="CZ77" i="3"/>
  <c r="DA77" i="3"/>
  <c r="DB77" i="3"/>
  <c r="DC77" i="3"/>
  <c r="DD77" i="3"/>
  <c r="DE77" i="3"/>
  <c r="CT78" i="3"/>
  <c r="CU78" i="3"/>
  <c r="CV78" i="3"/>
  <c r="CW78" i="3"/>
  <c r="CX78" i="3"/>
  <c r="CY78" i="3"/>
  <c r="CZ78" i="3"/>
  <c r="DA78" i="3"/>
  <c r="DB78" i="3"/>
  <c r="DC78" i="3"/>
  <c r="DD78" i="3"/>
  <c r="DE78" i="3"/>
  <c r="CU79" i="3"/>
  <c r="CV79" i="3"/>
  <c r="CW79" i="3"/>
  <c r="CX79" i="3"/>
  <c r="CY79" i="3"/>
  <c r="CZ79" i="3"/>
  <c r="DA79" i="3"/>
  <c r="DB79" i="3"/>
  <c r="DC79" i="3"/>
  <c r="DD79" i="3"/>
  <c r="DE79" i="3"/>
  <c r="CT80" i="3"/>
  <c r="CU80" i="3"/>
  <c r="CV80" i="3"/>
  <c r="CW80" i="3"/>
  <c r="CX80" i="3"/>
  <c r="CY80" i="3"/>
  <c r="CZ80" i="3"/>
  <c r="DA80" i="3"/>
  <c r="DB80" i="3"/>
  <c r="DC80" i="3"/>
  <c r="DD80" i="3"/>
  <c r="DE80" i="3"/>
  <c r="CT81" i="3"/>
  <c r="CU81" i="3"/>
  <c r="CV81" i="3"/>
  <c r="CW81" i="3"/>
  <c r="CX81" i="3"/>
  <c r="CY81" i="3"/>
  <c r="CZ81" i="3"/>
  <c r="DA81" i="3"/>
  <c r="DB81" i="3"/>
  <c r="DC81" i="3"/>
  <c r="DD81" i="3"/>
  <c r="DE81" i="3"/>
  <c r="CT82" i="3"/>
  <c r="CU82" i="3"/>
  <c r="CV82" i="3"/>
  <c r="CW82" i="3"/>
  <c r="CX82" i="3"/>
  <c r="CY82" i="3"/>
  <c r="CZ82" i="3"/>
  <c r="DA82" i="3"/>
  <c r="DB82" i="3"/>
  <c r="DC82" i="3"/>
  <c r="DD82" i="3"/>
  <c r="DE82" i="3"/>
  <c r="CT83" i="3"/>
  <c r="CU83" i="3"/>
  <c r="CV83" i="3"/>
  <c r="CW83" i="3"/>
  <c r="CX83" i="3"/>
  <c r="CY83" i="3"/>
  <c r="CZ83" i="3"/>
  <c r="DA83" i="3"/>
  <c r="DB83" i="3"/>
  <c r="DC83" i="3"/>
  <c r="DD83" i="3"/>
  <c r="DE83" i="3"/>
  <c r="CT84" i="3"/>
  <c r="CU84" i="3"/>
  <c r="CV84" i="3"/>
  <c r="CW84" i="3"/>
  <c r="CX84" i="3"/>
  <c r="CY84" i="3"/>
  <c r="CZ84" i="3"/>
  <c r="DA84" i="3"/>
  <c r="DB84" i="3"/>
  <c r="DC84" i="3"/>
  <c r="DD84" i="3"/>
  <c r="DE84" i="3"/>
  <c r="CT85" i="3"/>
  <c r="CU85" i="3"/>
  <c r="CV85" i="3"/>
  <c r="CW85" i="3"/>
  <c r="CX85" i="3"/>
  <c r="CY85" i="3"/>
  <c r="CZ85" i="3"/>
  <c r="DA85" i="3"/>
  <c r="DB85" i="3"/>
  <c r="DC85" i="3"/>
  <c r="DD85" i="3"/>
  <c r="DE85" i="3"/>
  <c r="CT86" i="3"/>
  <c r="CU86" i="3"/>
  <c r="CV86" i="3"/>
  <c r="CW86" i="3"/>
  <c r="CX86" i="3"/>
  <c r="CY86" i="3"/>
  <c r="CZ86" i="3"/>
  <c r="DA86" i="3"/>
  <c r="DB86" i="3"/>
  <c r="DC86" i="3"/>
  <c r="DD86" i="3"/>
  <c r="DE86" i="3"/>
  <c r="CT87" i="3"/>
  <c r="CU87" i="3"/>
  <c r="CV87" i="3"/>
  <c r="CW87" i="3"/>
  <c r="CX87" i="3"/>
  <c r="CY87" i="3"/>
  <c r="CZ87" i="3"/>
  <c r="DA87" i="3"/>
  <c r="DB87" i="3"/>
  <c r="DC87" i="3"/>
  <c r="DD87" i="3"/>
  <c r="DE87" i="3"/>
  <c r="CT88" i="3"/>
  <c r="CU88" i="3"/>
  <c r="CV88" i="3"/>
  <c r="CW88" i="3"/>
  <c r="CX88" i="3"/>
  <c r="CY88" i="3"/>
  <c r="CZ88" i="3"/>
  <c r="DA88" i="3"/>
  <c r="DB88" i="3"/>
  <c r="DC88" i="3"/>
  <c r="DD88" i="3"/>
  <c r="DE88" i="3"/>
  <c r="CT89" i="3"/>
  <c r="CU89" i="3"/>
  <c r="CV89" i="3"/>
  <c r="CW89" i="3"/>
  <c r="CX89" i="3"/>
  <c r="CY89" i="3"/>
  <c r="CZ89" i="3"/>
  <c r="DA89" i="3"/>
  <c r="DB89" i="3"/>
  <c r="DC89" i="3"/>
  <c r="DD89" i="3"/>
  <c r="DE89" i="3"/>
  <c r="CT90" i="3"/>
  <c r="CU90" i="3"/>
  <c r="CV90" i="3"/>
  <c r="CW90" i="3"/>
  <c r="CX90" i="3"/>
  <c r="CY90" i="3"/>
  <c r="CZ90" i="3"/>
  <c r="DA90" i="3"/>
  <c r="DB90" i="3"/>
  <c r="DC90" i="3"/>
  <c r="DD90" i="3"/>
  <c r="DE90" i="3"/>
  <c r="CT91" i="3"/>
  <c r="CU91" i="3"/>
  <c r="CV91" i="3"/>
  <c r="CW91" i="3"/>
  <c r="CX91" i="3"/>
  <c r="CY91" i="3"/>
  <c r="CZ91" i="3"/>
  <c r="DA91" i="3"/>
  <c r="DB91" i="3"/>
  <c r="DC91" i="3"/>
  <c r="DD91" i="3"/>
  <c r="DE91" i="3"/>
  <c r="CT92" i="3"/>
  <c r="CU92" i="3"/>
  <c r="CV92" i="3"/>
  <c r="CW92" i="3"/>
  <c r="CX92" i="3"/>
  <c r="CY92" i="3"/>
  <c r="CZ92" i="3"/>
  <c r="DA92" i="3"/>
  <c r="DB92" i="3"/>
  <c r="DC92" i="3"/>
  <c r="DD92" i="3"/>
  <c r="DE92" i="3"/>
  <c r="CT93" i="3"/>
  <c r="CU93" i="3"/>
  <c r="CV93" i="3"/>
  <c r="CW93" i="3"/>
  <c r="CX93" i="3"/>
  <c r="CY93" i="3"/>
  <c r="CZ93" i="3"/>
  <c r="DA93" i="3"/>
  <c r="DB93" i="3"/>
  <c r="DC93" i="3"/>
  <c r="DD93" i="3"/>
  <c r="DE93" i="3"/>
  <c r="CT94" i="3"/>
  <c r="CU94" i="3"/>
  <c r="CV94" i="3"/>
  <c r="CW94" i="3"/>
  <c r="CX94" i="3"/>
  <c r="CY94" i="3"/>
  <c r="CZ94" i="3"/>
  <c r="DA94" i="3"/>
  <c r="DB94" i="3"/>
  <c r="DC94" i="3"/>
  <c r="DD94" i="3"/>
  <c r="DE94" i="3"/>
  <c r="CT95" i="3"/>
  <c r="CU95" i="3"/>
  <c r="CV95" i="3"/>
  <c r="CW95" i="3"/>
  <c r="CX95" i="3"/>
  <c r="CY95" i="3"/>
  <c r="CZ95" i="3"/>
  <c r="DA95" i="3"/>
  <c r="DB95" i="3"/>
  <c r="DC95" i="3"/>
  <c r="DD95" i="3"/>
  <c r="DE95" i="3"/>
  <c r="CT96" i="3"/>
  <c r="CU96" i="3"/>
  <c r="CV96" i="3"/>
  <c r="CW96" i="3"/>
  <c r="CX96" i="3"/>
  <c r="CY96" i="3"/>
  <c r="CZ96" i="3"/>
  <c r="DA96" i="3"/>
  <c r="DB96" i="3"/>
  <c r="DC96" i="3"/>
  <c r="DD96" i="3"/>
  <c r="DE96" i="3"/>
  <c r="CU97" i="3"/>
  <c r="CV97" i="3"/>
  <c r="CW97" i="3"/>
  <c r="CX97" i="3"/>
  <c r="CY97" i="3"/>
  <c r="CZ97" i="3"/>
  <c r="DA97" i="3"/>
  <c r="DB97" i="3"/>
  <c r="DC97" i="3"/>
  <c r="DD97" i="3"/>
  <c r="DE97" i="3"/>
  <c r="CT98" i="3"/>
  <c r="CU98" i="3"/>
  <c r="CV98" i="3"/>
  <c r="CW98" i="3"/>
  <c r="CX98" i="3"/>
  <c r="CY98" i="3"/>
  <c r="CZ98" i="3"/>
  <c r="DA98" i="3"/>
  <c r="DB98" i="3"/>
  <c r="DC98" i="3"/>
  <c r="DD98" i="3"/>
  <c r="DE98" i="3"/>
  <c r="CT99" i="3"/>
  <c r="CU99" i="3"/>
  <c r="CV99" i="3"/>
  <c r="CW99" i="3"/>
  <c r="CX99" i="3"/>
  <c r="CY99" i="3"/>
  <c r="CZ99" i="3"/>
  <c r="DA99" i="3"/>
  <c r="DB99" i="3"/>
  <c r="DC99" i="3"/>
  <c r="DD99" i="3"/>
  <c r="DE99" i="3"/>
  <c r="CT100" i="3"/>
  <c r="CU100" i="3"/>
  <c r="CV100" i="3"/>
  <c r="CW100" i="3"/>
  <c r="CX100" i="3"/>
  <c r="CY100" i="3"/>
  <c r="CZ100" i="3"/>
  <c r="DA100" i="3"/>
  <c r="DB100" i="3"/>
  <c r="DC100" i="3"/>
  <c r="DD100" i="3"/>
  <c r="DE100" i="3"/>
  <c r="DE7" i="3"/>
  <c r="DD7" i="3"/>
  <c r="DC7" i="3"/>
  <c r="DB7" i="3"/>
  <c r="DA7" i="3"/>
  <c r="CZ7" i="3"/>
  <c r="CY7" i="3"/>
  <c r="CX7" i="3"/>
  <c r="CW7" i="3"/>
  <c r="CV7" i="3"/>
  <c r="DF7" i="3" l="1"/>
  <c r="DH7" i="3" s="1"/>
  <c r="DF65" i="3"/>
  <c r="DH65" i="3" s="1"/>
  <c r="DF30" i="3"/>
  <c r="DH30" i="3" s="1"/>
  <c r="CN24" i="3"/>
  <c r="CA14" i="3"/>
  <c r="CN21" i="3"/>
  <c r="AJ63" i="3" l="1"/>
  <c r="AN63" i="3" s="1"/>
  <c r="CN81" i="3" l="1"/>
  <c r="CA11" i="3" l="1"/>
  <c r="CN100" i="3" l="1"/>
  <c r="CA100" i="3"/>
  <c r="BN100" i="3"/>
  <c r="BA100" i="3"/>
  <c r="CS100" i="3" s="1"/>
  <c r="AJ100" i="3"/>
  <c r="AN100" i="3" s="1"/>
  <c r="W100" i="3"/>
  <c r="AL100" i="3" s="1"/>
  <c r="CN99" i="3"/>
  <c r="CA99" i="3"/>
  <c r="BN99" i="3"/>
  <c r="BA99" i="3"/>
  <c r="CS99" i="3" s="1"/>
  <c r="AJ99" i="3"/>
  <c r="AN99" i="3" s="1"/>
  <c r="W99" i="3"/>
  <c r="AL99" i="3" s="1"/>
  <c r="CN98" i="3"/>
  <c r="CA98" i="3"/>
  <c r="BN98" i="3"/>
  <c r="BA98" i="3"/>
  <c r="CS98" i="3" s="1"/>
  <c r="AJ98" i="3"/>
  <c r="AN98" i="3" s="1"/>
  <c r="W98" i="3"/>
  <c r="AL98" i="3" s="1"/>
  <c r="CN97" i="3"/>
  <c r="CA97" i="3"/>
  <c r="BN97" i="3"/>
  <c r="BA97" i="3"/>
  <c r="AJ97" i="3"/>
  <c r="AN97" i="3" s="1"/>
  <c r="W97" i="3"/>
  <c r="AL97" i="3" s="1"/>
  <c r="CN96" i="3"/>
  <c r="CA96" i="3"/>
  <c r="BN96" i="3"/>
  <c r="BA96" i="3"/>
  <c r="CS96" i="3" s="1"/>
  <c r="AJ96" i="3"/>
  <c r="AN96" i="3" s="1"/>
  <c r="W96" i="3"/>
  <c r="AL96" i="3" s="1"/>
  <c r="CN95" i="3"/>
  <c r="CA95" i="3"/>
  <c r="BN95" i="3"/>
  <c r="BA95" i="3"/>
  <c r="CS95" i="3" s="1"/>
  <c r="AJ95" i="3"/>
  <c r="AN95" i="3" s="1"/>
  <c r="W95" i="3"/>
  <c r="AL95" i="3" s="1"/>
  <c r="CN94" i="3"/>
  <c r="CA94" i="3"/>
  <c r="BN94" i="3"/>
  <c r="CS94" i="3"/>
  <c r="AJ94" i="3"/>
  <c r="AN94" i="3" s="1"/>
  <c r="W94" i="3"/>
  <c r="AL94" i="3" s="1"/>
  <c r="CN93" i="3"/>
  <c r="CA93" i="3"/>
  <c r="BN93" i="3"/>
  <c r="BA93" i="3"/>
  <c r="AJ93" i="3"/>
  <c r="AN93" i="3" s="1"/>
  <c r="W93" i="3"/>
  <c r="AL93" i="3" s="1"/>
  <c r="CN92" i="3"/>
  <c r="CA92" i="3"/>
  <c r="BN92" i="3"/>
  <c r="BA92" i="3"/>
  <c r="CS92" i="3" s="1"/>
  <c r="AJ92" i="3"/>
  <c r="AN92" i="3" s="1"/>
  <c r="W92" i="3"/>
  <c r="AL92" i="3" s="1"/>
  <c r="CN91" i="3"/>
  <c r="CA91" i="3"/>
  <c r="BN91" i="3"/>
  <c r="BA91" i="3"/>
  <c r="CS91" i="3" s="1"/>
  <c r="AJ91" i="3"/>
  <c r="AN91" i="3" s="1"/>
  <c r="W91" i="3"/>
  <c r="AL91" i="3" s="1"/>
  <c r="CN90" i="3"/>
  <c r="CA90" i="3"/>
  <c r="BN90" i="3"/>
  <c r="BA90" i="3"/>
  <c r="CS90" i="3" s="1"/>
  <c r="AJ90" i="3"/>
  <c r="AN90" i="3" s="1"/>
  <c r="W90" i="3"/>
  <c r="AL90" i="3" s="1"/>
  <c r="CN89" i="3"/>
  <c r="CA89" i="3"/>
  <c r="BN89" i="3"/>
  <c r="BA89" i="3"/>
  <c r="CS89" i="3" s="1"/>
  <c r="AJ89" i="3"/>
  <c r="AN89" i="3" s="1"/>
  <c r="W89" i="3"/>
  <c r="AL89" i="3" s="1"/>
  <c r="CN88" i="3"/>
  <c r="CA88" i="3"/>
  <c r="BN88" i="3"/>
  <c r="BA88" i="3"/>
  <c r="CS88" i="3" s="1"/>
  <c r="AJ88" i="3"/>
  <c r="AN88" i="3" s="1"/>
  <c r="W88" i="3"/>
  <c r="AL88" i="3" s="1"/>
  <c r="CN87" i="3"/>
  <c r="CA87" i="3"/>
  <c r="BN87" i="3"/>
  <c r="BA87" i="3"/>
  <c r="CS87" i="3" s="1"/>
  <c r="AJ87" i="3"/>
  <c r="AN87" i="3" s="1"/>
  <c r="W87" i="3"/>
  <c r="AL87" i="3" s="1"/>
  <c r="CN86" i="3"/>
  <c r="CA86" i="3"/>
  <c r="BN86" i="3"/>
  <c r="BA86" i="3"/>
  <c r="CS86" i="3" s="1"/>
  <c r="AJ86" i="3"/>
  <c r="AN86" i="3" s="1"/>
  <c r="W86" i="3"/>
  <c r="AL86" i="3" s="1"/>
  <c r="CN85" i="3"/>
  <c r="CA85" i="3"/>
  <c r="BN85" i="3"/>
  <c r="BA85" i="3"/>
  <c r="CS85" i="3" s="1"/>
  <c r="AJ85" i="3"/>
  <c r="AN85" i="3" s="1"/>
  <c r="W85" i="3"/>
  <c r="AL85" i="3" s="1"/>
  <c r="CN84" i="3"/>
  <c r="CA84" i="3"/>
  <c r="BN84" i="3"/>
  <c r="BA84" i="3"/>
  <c r="CS84" i="3" s="1"/>
  <c r="AJ84" i="3"/>
  <c r="AN84" i="3" s="1"/>
  <c r="W84" i="3"/>
  <c r="AL84" i="3" s="1"/>
  <c r="CN83" i="3"/>
  <c r="CA83" i="3"/>
  <c r="BN83" i="3"/>
  <c r="BA83" i="3"/>
  <c r="CS83" i="3" s="1"/>
  <c r="AJ83" i="3"/>
  <c r="AN83" i="3" s="1"/>
  <c r="W83" i="3"/>
  <c r="AL83" i="3" s="1"/>
  <c r="CN82" i="3"/>
  <c r="CA82" i="3"/>
  <c r="BN82" i="3"/>
  <c r="BA82" i="3"/>
  <c r="CS82" i="3" s="1"/>
  <c r="AJ82" i="3"/>
  <c r="AN82" i="3" s="1"/>
  <c r="W82" i="3"/>
  <c r="AL82" i="3" s="1"/>
  <c r="CA81" i="3"/>
  <c r="BN81" i="3"/>
  <c r="BA81" i="3"/>
  <c r="CS81" i="3" s="1"/>
  <c r="AJ81" i="3"/>
  <c r="AN81" i="3" s="1"/>
  <c r="W81" i="3"/>
  <c r="AL81" i="3" s="1"/>
  <c r="CN80" i="3"/>
  <c r="CA80" i="3"/>
  <c r="BN80" i="3"/>
  <c r="BA80" i="3"/>
  <c r="CS80" i="3" s="1"/>
  <c r="AJ80" i="3"/>
  <c r="AN80" i="3" s="1"/>
  <c r="W80" i="3"/>
  <c r="AL80" i="3" s="1"/>
  <c r="CN79" i="3"/>
  <c r="CA79" i="3"/>
  <c r="BN79" i="3"/>
  <c r="BA79" i="3"/>
  <c r="CS79" i="3" s="1"/>
  <c r="AJ79" i="3"/>
  <c r="AN79" i="3" s="1"/>
  <c r="W79" i="3"/>
  <c r="AL79" i="3" s="1"/>
  <c r="CN78" i="3"/>
  <c r="CA78" i="3"/>
  <c r="BN78" i="3"/>
  <c r="BA78" i="3"/>
  <c r="CS78" i="3" s="1"/>
  <c r="AJ78" i="3"/>
  <c r="AN78" i="3" s="1"/>
  <c r="W78" i="3"/>
  <c r="AL78" i="3" s="1"/>
  <c r="CN77" i="3"/>
  <c r="CA77" i="3"/>
  <c r="BN77" i="3"/>
  <c r="BA77" i="3"/>
  <c r="CS77" i="3" s="1"/>
  <c r="AJ77" i="3"/>
  <c r="AN77" i="3" s="1"/>
  <c r="W77" i="3"/>
  <c r="AL77" i="3" s="1"/>
  <c r="CN76" i="3"/>
  <c r="CA76" i="3"/>
  <c r="BN76" i="3"/>
  <c r="BA76" i="3"/>
  <c r="CS76" i="3" s="1"/>
  <c r="AJ76" i="3"/>
  <c r="AN76" i="3" s="1"/>
  <c r="W76" i="3"/>
  <c r="AL76" i="3" s="1"/>
  <c r="CN75" i="3"/>
  <c r="CA75" i="3"/>
  <c r="BN75" i="3"/>
  <c r="BA75" i="3"/>
  <c r="CS75" i="3" s="1"/>
  <c r="AJ75" i="3"/>
  <c r="AN75" i="3" s="1"/>
  <c r="W75" i="3"/>
  <c r="AL75" i="3" s="1"/>
  <c r="CN74" i="3"/>
  <c r="CA74" i="3"/>
  <c r="BN74" i="3"/>
  <c r="BA74" i="3"/>
  <c r="CS74" i="3" s="1"/>
  <c r="AJ74" i="3"/>
  <c r="AN74" i="3" s="1"/>
  <c r="W74" i="3"/>
  <c r="AL74" i="3" s="1"/>
  <c r="CN73" i="3"/>
  <c r="CA73" i="3"/>
  <c r="BN73" i="3"/>
  <c r="BA73" i="3"/>
  <c r="CS73" i="3" s="1"/>
  <c r="AJ73" i="3"/>
  <c r="AN73" i="3" s="1"/>
  <c r="W73" i="3"/>
  <c r="AL73" i="3" s="1"/>
  <c r="CN72" i="3"/>
  <c r="CA72" i="3"/>
  <c r="BN72" i="3"/>
  <c r="BA72" i="3"/>
  <c r="CS72" i="3" s="1"/>
  <c r="AJ72" i="3"/>
  <c r="AN72" i="3" s="1"/>
  <c r="W72" i="3"/>
  <c r="AL72" i="3" s="1"/>
  <c r="CN71" i="3"/>
  <c r="CA71" i="3"/>
  <c r="BN71" i="3"/>
  <c r="BA71" i="3"/>
  <c r="CS71" i="3" s="1"/>
  <c r="AJ71" i="3"/>
  <c r="AN71" i="3" s="1"/>
  <c r="W71" i="3"/>
  <c r="AL71" i="3" s="1"/>
  <c r="CN70" i="3"/>
  <c r="CA70" i="3"/>
  <c r="BN70" i="3"/>
  <c r="BA70" i="3"/>
  <c r="CS70" i="3" s="1"/>
  <c r="AJ70" i="3"/>
  <c r="AN70" i="3" s="1"/>
  <c r="W70" i="3"/>
  <c r="AL70" i="3" s="1"/>
  <c r="CN69" i="3"/>
  <c r="CA69" i="3"/>
  <c r="BN69" i="3"/>
  <c r="BA69" i="3"/>
  <c r="CS69" i="3" s="1"/>
  <c r="AJ69" i="3"/>
  <c r="AN69" i="3" s="1"/>
  <c r="W69" i="3"/>
  <c r="AL69" i="3" s="1"/>
  <c r="CN68" i="3"/>
  <c r="CA68" i="3"/>
  <c r="BN68" i="3"/>
  <c r="BA68" i="3"/>
  <c r="CS68" i="3" s="1"/>
  <c r="AJ68" i="3"/>
  <c r="AN68" i="3" s="1"/>
  <c r="W68" i="3"/>
  <c r="AL68" i="3" s="1"/>
  <c r="CN67" i="3"/>
  <c r="CA67" i="3"/>
  <c r="BN67" i="3"/>
  <c r="BA67" i="3"/>
  <c r="CS67" i="3" s="1"/>
  <c r="AJ67" i="3"/>
  <c r="AN67" i="3" s="1"/>
  <c r="W67" i="3"/>
  <c r="AL67" i="3" s="1"/>
  <c r="CN66" i="3"/>
  <c r="CA66" i="3"/>
  <c r="BN66" i="3"/>
  <c r="BA66" i="3"/>
  <c r="AJ66" i="3"/>
  <c r="AN66" i="3" s="1"/>
  <c r="W66" i="3"/>
  <c r="AL66" i="3" s="1"/>
  <c r="CN65" i="3"/>
  <c r="CA65" i="3"/>
  <c r="BN65" i="3"/>
  <c r="BA65" i="3"/>
  <c r="CS65" i="3" s="1"/>
  <c r="AJ65" i="3"/>
  <c r="AN65" i="3" s="1"/>
  <c r="W65" i="3"/>
  <c r="AL65" i="3" s="1"/>
  <c r="CN64" i="3"/>
  <c r="CA64" i="3"/>
  <c r="BN64" i="3"/>
  <c r="BA64" i="3"/>
  <c r="CS64" i="3" s="1"/>
  <c r="AJ64" i="3"/>
  <c r="AN64" i="3" s="1"/>
  <c r="W64" i="3"/>
  <c r="AL64" i="3" s="1"/>
  <c r="CN63" i="3"/>
  <c r="CA63" i="3"/>
  <c r="BN63" i="3"/>
  <c r="BA63" i="3"/>
  <c r="CS63" i="3" s="1"/>
  <c r="W63" i="3"/>
  <c r="AL63" i="3" s="1"/>
  <c r="CN33" i="3"/>
  <c r="CA33" i="3"/>
  <c r="BN33" i="3"/>
  <c r="BA33" i="3"/>
  <c r="CS33" i="3" s="1"/>
  <c r="AJ33" i="3"/>
  <c r="AN33" i="3" s="1"/>
  <c r="W33" i="3"/>
  <c r="AL33" i="3" s="1"/>
  <c r="CN32" i="3"/>
  <c r="CA32" i="3"/>
  <c r="BN32" i="3"/>
  <c r="BA32" i="3"/>
  <c r="CS32" i="3" s="1"/>
  <c r="AJ32" i="3"/>
  <c r="AN32" i="3" s="1"/>
  <c r="W32" i="3"/>
  <c r="AL32" i="3" s="1"/>
  <c r="CN31" i="3"/>
  <c r="CA31" i="3"/>
  <c r="BN31" i="3"/>
  <c r="BA31" i="3"/>
  <c r="CS31" i="3" s="1"/>
  <c r="AJ31" i="3"/>
  <c r="AN31" i="3" s="1"/>
  <c r="W31" i="3"/>
  <c r="AL31" i="3" s="1"/>
  <c r="CN30" i="3"/>
  <c r="CA30" i="3"/>
  <c r="BN30" i="3"/>
  <c r="BA30" i="3"/>
  <c r="CS30" i="3" s="1"/>
  <c r="AJ30" i="3"/>
  <c r="AN30" i="3" s="1"/>
  <c r="W30" i="3"/>
  <c r="AL30" i="3" s="1"/>
  <c r="CN29" i="3"/>
  <c r="CA29" i="3"/>
  <c r="BN29" i="3"/>
  <c r="BA29" i="3"/>
  <c r="CS29" i="3" s="1"/>
  <c r="AJ29" i="3"/>
  <c r="AN29" i="3" s="1"/>
  <c r="W29" i="3"/>
  <c r="AL29" i="3" s="1"/>
  <c r="CN28" i="3"/>
  <c r="BN28" i="3"/>
  <c r="BA28" i="3"/>
  <c r="AJ28" i="3"/>
  <c r="AN28" i="3" s="1"/>
  <c r="W28" i="3"/>
  <c r="CN27" i="3"/>
  <c r="CA27" i="3"/>
  <c r="BN27" i="3"/>
  <c r="BA27" i="3"/>
  <c r="CS27" i="3" s="1"/>
  <c r="AJ27" i="3"/>
  <c r="AN27" i="3" s="1"/>
  <c r="W27" i="3"/>
  <c r="AL27" i="3" s="1"/>
  <c r="CN26" i="3"/>
  <c r="CA26" i="3"/>
  <c r="BN26" i="3"/>
  <c r="BA26" i="3"/>
  <c r="CS26" i="3" s="1"/>
  <c r="AJ26" i="3"/>
  <c r="AN26" i="3" s="1"/>
  <c r="W26" i="3"/>
  <c r="AL26" i="3" s="1"/>
  <c r="CN25" i="3"/>
  <c r="CA25" i="3"/>
  <c r="BN25" i="3"/>
  <c r="BA25" i="3"/>
  <c r="CS25" i="3" s="1"/>
  <c r="AJ25" i="3"/>
  <c r="AN25" i="3" s="1"/>
  <c r="W25" i="3"/>
  <c r="AL25" i="3" s="1"/>
  <c r="CA24" i="3"/>
  <c r="BN24" i="3"/>
  <c r="BA24" i="3"/>
  <c r="CS24" i="3" s="1"/>
  <c r="AJ24" i="3"/>
  <c r="AN24" i="3" s="1"/>
  <c r="W24" i="3"/>
  <c r="AL24" i="3" s="1"/>
  <c r="CN23" i="3"/>
  <c r="CA23" i="3"/>
  <c r="BN23" i="3"/>
  <c r="BA23" i="3"/>
  <c r="CS23" i="3" s="1"/>
  <c r="AJ23" i="3"/>
  <c r="AN23" i="3" s="1"/>
  <c r="W23" i="3"/>
  <c r="AL23" i="3" s="1"/>
  <c r="CN22" i="3"/>
  <c r="CA22" i="3"/>
  <c r="BN22" i="3"/>
  <c r="BA22" i="3"/>
  <c r="CS22" i="3" s="1"/>
  <c r="AJ22" i="3"/>
  <c r="AN22" i="3" s="1"/>
  <c r="W22" i="3"/>
  <c r="AL22" i="3" s="1"/>
  <c r="CA21" i="3"/>
  <c r="BN21" i="3"/>
  <c r="BA21" i="3"/>
  <c r="CS21" i="3" s="1"/>
  <c r="AJ21" i="3"/>
  <c r="AN21" i="3" s="1"/>
  <c r="W21" i="3"/>
  <c r="AL21" i="3" s="1"/>
  <c r="CN17" i="3"/>
  <c r="CA17" i="3"/>
  <c r="BN17" i="3"/>
  <c r="BA17" i="3"/>
  <c r="CS17" i="3" s="1"/>
  <c r="AJ17" i="3"/>
  <c r="AN17" i="3" s="1"/>
  <c r="W17" i="3"/>
  <c r="AL17" i="3" s="1"/>
  <c r="CN16" i="3"/>
  <c r="CA16" i="3"/>
  <c r="BN16" i="3"/>
  <c r="BA16" i="3"/>
  <c r="CS16" i="3" s="1"/>
  <c r="AJ16" i="3"/>
  <c r="AN16" i="3" s="1"/>
  <c r="W16" i="3"/>
  <c r="AL16" i="3" s="1"/>
  <c r="CN15" i="3"/>
  <c r="CA15" i="3"/>
  <c r="BN15" i="3"/>
  <c r="BA15" i="3"/>
  <c r="CS15" i="3" s="1"/>
  <c r="AJ15" i="3"/>
  <c r="AN15" i="3" s="1"/>
  <c r="W15" i="3"/>
  <c r="AL15" i="3" s="1"/>
  <c r="CN14" i="3"/>
  <c r="BN14" i="3"/>
  <c r="BA14" i="3"/>
  <c r="CS14" i="3" s="1"/>
  <c r="AJ14" i="3"/>
  <c r="AN14" i="3" s="1"/>
  <c r="W14" i="3"/>
  <c r="CN13" i="3"/>
  <c r="CA13" i="3"/>
  <c r="BN13" i="3"/>
  <c r="BA13" i="3"/>
  <c r="CS13" i="3" s="1"/>
  <c r="AJ13" i="3"/>
  <c r="AN13" i="3" s="1"/>
  <c r="W13" i="3"/>
  <c r="AL13" i="3" s="1"/>
  <c r="CN12" i="3"/>
  <c r="CA12" i="3"/>
  <c r="BN12" i="3"/>
  <c r="BA12" i="3"/>
  <c r="CS12" i="3" s="1"/>
  <c r="AJ12" i="3"/>
  <c r="AN12" i="3" s="1"/>
  <c r="W12" i="3"/>
  <c r="AL12" i="3" s="1"/>
  <c r="CN11" i="3"/>
  <c r="BN11" i="3"/>
  <c r="BA11" i="3"/>
  <c r="CS11" i="3" s="1"/>
  <c r="AJ11" i="3"/>
  <c r="AN11" i="3" s="1"/>
  <c r="W11" i="3"/>
  <c r="AL11" i="3" s="1"/>
  <c r="CN10" i="3"/>
  <c r="CA10" i="3"/>
  <c r="BN10" i="3"/>
  <c r="BA10" i="3"/>
  <c r="CS10" i="3" s="1"/>
  <c r="W10" i="3"/>
  <c r="AL10" i="3" s="1"/>
  <c r="CN9" i="3"/>
  <c r="CA9" i="3"/>
  <c r="BN9" i="3"/>
  <c r="BA9" i="3"/>
  <c r="CS9" i="3" s="1"/>
  <c r="AJ9" i="3"/>
  <c r="AN9" i="3" s="1"/>
  <c r="W9" i="3"/>
  <c r="AL9" i="3" s="1"/>
  <c r="CN8" i="3"/>
  <c r="CA8" i="3"/>
  <c r="BN8" i="3"/>
  <c r="BA8" i="3"/>
  <c r="CS8" i="3" s="1"/>
  <c r="AJ8" i="3"/>
  <c r="AN8" i="3" s="1"/>
  <c r="W8" i="3"/>
  <c r="AL8" i="3" s="1"/>
  <c r="CP7" i="3"/>
  <c r="CN7" i="3"/>
  <c r="CA7" i="3"/>
  <c r="CO7" i="3" s="1"/>
  <c r="BN7" i="3"/>
  <c r="CS7" i="3"/>
  <c r="AM7" i="3"/>
  <c r="CQ32" i="3" l="1"/>
  <c r="CQ65" i="3"/>
  <c r="AL14" i="3"/>
  <c r="CO14" i="3" s="1"/>
  <c r="AL28" i="3"/>
  <c r="CO28" i="3" s="1"/>
  <c r="CO21" i="3"/>
  <c r="CO64" i="3"/>
  <c r="CQ73" i="3"/>
  <c r="CO80" i="3"/>
  <c r="CO87" i="3"/>
  <c r="CQ96" i="3"/>
  <c r="CQ21" i="3"/>
  <c r="CO71" i="3"/>
  <c r="CQ9" i="3"/>
  <c r="CO94" i="3"/>
  <c r="CQ28" i="3"/>
  <c r="CQ64" i="3"/>
  <c r="CQ80" i="3"/>
  <c r="CQ87" i="3"/>
  <c r="CQ66" i="3"/>
  <c r="CO73" i="3"/>
  <c r="CQ89" i="3"/>
  <c r="CQ23" i="3"/>
  <c r="CO66" i="3"/>
  <c r="CQ75" i="3"/>
  <c r="CQ82" i="3"/>
  <c r="CQ98" i="3"/>
  <c r="CQ30" i="3"/>
  <c r="CQ68" i="3"/>
  <c r="CO75" i="3"/>
  <c r="CQ91" i="3"/>
  <c r="CO98" i="3"/>
  <c r="CO68" i="3"/>
  <c r="CQ77" i="3"/>
  <c r="CQ84" i="3"/>
  <c r="CQ100" i="3"/>
  <c r="CQ25" i="3"/>
  <c r="CQ70" i="3"/>
  <c r="CO77" i="3"/>
  <c r="CQ93" i="3"/>
  <c r="CQ8" i="3"/>
  <c r="CO25" i="3"/>
  <c r="CO32" i="3"/>
  <c r="CQ63" i="3"/>
  <c r="CQ79" i="3"/>
  <c r="CQ86" i="3"/>
  <c r="CO93" i="3"/>
  <c r="CQ13" i="3"/>
  <c r="CQ27" i="3"/>
  <c r="CO63" i="3"/>
  <c r="CQ72" i="3"/>
  <c r="CO86" i="3"/>
  <c r="CQ95" i="3"/>
  <c r="CO27" i="3"/>
  <c r="CO72" i="3"/>
  <c r="CQ81" i="3"/>
  <c r="CQ88" i="3"/>
  <c r="CO95" i="3"/>
  <c r="CQ15" i="3"/>
  <c r="CQ74" i="3"/>
  <c r="CQ11" i="3"/>
  <c r="CO10" i="3"/>
  <c r="CQ29" i="3"/>
  <c r="CQ67" i="3"/>
  <c r="CO97" i="3"/>
  <c r="CQ16" i="3"/>
  <c r="CQ22" i="3"/>
  <c r="CQ17" i="3"/>
  <c r="CQ24" i="3"/>
  <c r="CO67" i="3"/>
  <c r="CQ76" i="3"/>
  <c r="CQ83" i="3"/>
  <c r="CO90" i="3"/>
  <c r="CQ99" i="3"/>
  <c r="CQ12" i="3"/>
  <c r="CQ31" i="3"/>
  <c r="CQ69" i="3"/>
  <c r="CO76" i="3"/>
  <c r="CO83" i="3"/>
  <c r="CQ92" i="3"/>
  <c r="CO99" i="3"/>
  <c r="CO11" i="3"/>
  <c r="CO24" i="3"/>
  <c r="CO12" i="3"/>
  <c r="CO31" i="3"/>
  <c r="CQ78" i="3"/>
  <c r="CQ85" i="3"/>
  <c r="CQ26" i="3"/>
  <c r="CQ33" i="3"/>
  <c r="CQ71" i="3"/>
  <c r="CQ94" i="3"/>
  <c r="AK9" i="3"/>
  <c r="AK13" i="3"/>
  <c r="AK17" i="3"/>
  <c r="AK81" i="3"/>
  <c r="CO81" i="3"/>
  <c r="AK89" i="3"/>
  <c r="AK10" i="3"/>
  <c r="AK14" i="3"/>
  <c r="AK30" i="3"/>
  <c r="AK90" i="3"/>
  <c r="AK15" i="3"/>
  <c r="AK100" i="3"/>
  <c r="AK11" i="3"/>
  <c r="AK23" i="3"/>
  <c r="AK70" i="3"/>
  <c r="AK64" i="3"/>
  <c r="AK75" i="3"/>
  <c r="AK31" i="3"/>
  <c r="CO17" i="3"/>
  <c r="CO30" i="3"/>
  <c r="CO70" i="3"/>
  <c r="AK76" i="3"/>
  <c r="AK87" i="3"/>
  <c r="CQ90" i="3"/>
  <c r="CQ14" i="3"/>
  <c r="AK86" i="3"/>
  <c r="AK24" i="3"/>
  <c r="AK32" i="3"/>
  <c r="AK77" i="3"/>
  <c r="AK80" i="3"/>
  <c r="AK95" i="3"/>
  <c r="AK73" i="3"/>
  <c r="CQ7" i="3"/>
  <c r="CQ10" i="3"/>
  <c r="CO15" i="3"/>
  <c r="AK68" i="3"/>
  <c r="AK83" i="3"/>
  <c r="AK97" i="3"/>
  <c r="CQ97" i="3"/>
  <c r="AK22" i="3"/>
  <c r="CO22" i="3"/>
  <c r="AK79" i="3"/>
  <c r="CO79" i="3"/>
  <c r="AK16" i="3"/>
  <c r="CO16" i="3"/>
  <c r="CO13" i="3"/>
  <c r="CS28" i="3"/>
  <c r="AK8" i="3"/>
  <c r="CO8" i="3"/>
  <c r="AK85" i="3"/>
  <c r="CO85" i="3"/>
  <c r="AK92" i="3"/>
  <c r="CO92" i="3"/>
  <c r="AK96" i="3"/>
  <c r="CO96" i="3"/>
  <c r="CO26" i="3"/>
  <c r="AK26" i="3"/>
  <c r="CO78" i="3"/>
  <c r="AK78" i="3"/>
  <c r="CS93" i="3"/>
  <c r="CO9" i="3"/>
  <c r="CO23" i="3"/>
  <c r="AK27" i="3"/>
  <c r="AK33" i="3"/>
  <c r="CO33" i="3"/>
  <c r="CO89" i="3"/>
  <c r="AK65" i="3"/>
  <c r="CO65" i="3"/>
  <c r="AK69" i="3"/>
  <c r="CO69" i="3"/>
  <c r="AK12" i="3"/>
  <c r="CS66" i="3"/>
  <c r="CS97" i="3"/>
  <c r="AK29" i="3"/>
  <c r="CO29" i="3"/>
  <c r="CO74" i="3"/>
  <c r="AK74" i="3"/>
  <c r="CO84" i="3"/>
  <c r="AK84" i="3"/>
  <c r="AK72" i="3"/>
  <c r="AK21" i="3"/>
  <c r="AK28" i="3"/>
  <c r="AK66" i="3"/>
  <c r="AK71" i="3"/>
  <c r="AK93" i="3"/>
  <c r="AK98" i="3"/>
  <c r="CO100" i="3"/>
  <c r="AK25" i="3"/>
  <c r="AK67" i="3"/>
  <c r="AK94" i="3"/>
  <c r="AK99" i="3"/>
  <c r="AK63" i="3"/>
  <c r="CO82" i="3"/>
  <c r="AK82" i="3"/>
  <c r="CO88" i="3"/>
  <c r="AK88" i="3"/>
  <c r="CO91" i="3"/>
  <c r="AK91" i="3"/>
  <c r="CR32" i="3" l="1"/>
  <c r="CR12" i="3"/>
  <c r="CR11" i="3"/>
  <c r="CR91" i="3"/>
  <c r="CR31" i="3"/>
  <c r="CR79" i="3"/>
  <c r="CR10" i="3"/>
  <c r="CR95" i="3"/>
  <c r="CR71" i="3"/>
  <c r="CR77" i="3"/>
  <c r="CR100" i="3"/>
  <c r="CR85" i="3"/>
  <c r="CR98" i="3"/>
  <c r="CR81" i="3"/>
  <c r="CR75" i="3"/>
  <c r="CR29" i="3"/>
  <c r="CR66" i="3"/>
  <c r="CR69" i="3"/>
  <c r="CR94" i="3"/>
  <c r="CR14" i="3"/>
  <c r="CR74" i="3"/>
  <c r="CR33" i="3"/>
  <c r="CR68" i="3"/>
  <c r="CR24" i="3"/>
  <c r="CR64" i="3"/>
  <c r="CR26" i="3"/>
  <c r="CR73" i="3"/>
  <c r="CR21" i="3"/>
  <c r="CR87" i="3"/>
  <c r="CR17" i="3"/>
  <c r="CR89" i="3"/>
  <c r="CR23" i="3"/>
  <c r="CR27" i="3"/>
  <c r="CR99" i="3"/>
  <c r="CR80" i="3"/>
  <c r="CR88" i="3"/>
  <c r="CR86" i="3"/>
  <c r="CR96" i="3"/>
  <c r="CR13" i="3"/>
  <c r="CR28" i="3"/>
  <c r="CR25" i="3"/>
  <c r="CR70" i="3"/>
  <c r="CR72" i="3"/>
  <c r="CR7" i="3"/>
  <c r="CR90" i="3"/>
  <c r="CR78" i="3"/>
  <c r="CR83" i="3"/>
  <c r="CR82" i="3"/>
  <c r="CR63" i="3"/>
  <c r="CR22" i="3"/>
  <c r="CR8" i="3"/>
  <c r="CR93" i="3"/>
  <c r="CR30" i="3"/>
  <c r="CR67" i="3"/>
  <c r="CR92" i="3"/>
  <c r="CR15" i="3"/>
  <c r="CR76" i="3"/>
  <c r="CR9" i="3"/>
  <c r="CR65" i="3"/>
  <c r="CR84" i="3"/>
  <c r="CR97" i="3"/>
  <c r="CR16" i="3"/>
  <c r="DF100" i="3" l="1"/>
  <c r="DH100" i="3" s="1"/>
  <c r="DF67" i="3"/>
  <c r="DH67" i="3" s="1"/>
  <c r="DF68" i="3"/>
  <c r="DH68" i="3" s="1"/>
  <c r="DF74" i="3"/>
  <c r="DH74" i="3" s="1"/>
  <c r="DF69" i="3"/>
  <c r="DH69" i="3" s="1"/>
  <c r="DF25" i="3"/>
  <c r="DH25" i="3" s="1"/>
  <c r="DF13" i="3"/>
  <c r="DH13" i="3" s="1"/>
  <c r="DF32" i="3"/>
  <c r="DH32" i="3" s="1"/>
  <c r="DF71" i="3"/>
  <c r="DH71" i="3" s="1"/>
  <c r="DF90" i="3"/>
  <c r="DH90" i="3" s="1"/>
  <c r="DF15" i="3"/>
  <c r="DH15" i="3" s="1"/>
  <c r="DF24" i="3"/>
  <c r="DH24" i="3" s="1"/>
  <c r="DF14" i="3"/>
  <c r="DH14" i="3" s="1"/>
  <c r="DF28" i="3"/>
  <c r="DH28" i="3" s="1"/>
  <c r="DF82" i="3"/>
  <c r="DH82" i="3" s="1"/>
  <c r="DF16" i="3"/>
  <c r="DH16" i="3" s="1"/>
  <c r="DF31" i="3"/>
  <c r="DH31" i="3" s="1"/>
  <c r="DF77" i="3"/>
  <c r="DH77" i="3" s="1"/>
  <c r="DF98" i="3"/>
  <c r="DH98" i="3" s="1"/>
  <c r="DF85" i="3"/>
  <c r="DH85" i="3" s="1"/>
  <c r="DF93" i="3"/>
  <c r="DH93" i="3" s="1"/>
  <c r="DF10" i="3"/>
  <c r="DH10" i="3" s="1"/>
  <c r="DF92" i="3"/>
  <c r="DH92" i="3" s="1"/>
  <c r="DF86" i="3"/>
  <c r="DH86" i="3" s="1"/>
  <c r="DF79" i="3"/>
  <c r="DH79" i="3" s="1"/>
  <c r="DF83" i="3"/>
  <c r="DH83" i="3" s="1"/>
  <c r="DF23" i="3"/>
  <c r="DH23" i="3" s="1"/>
  <c r="DF95" i="3"/>
  <c r="DH95" i="3" s="1"/>
  <c r="DF21" i="3" l="1"/>
  <c r="DH21" i="3" s="1"/>
  <c r="DF72" i="3"/>
  <c r="DH72" i="3" s="1"/>
  <c r="DF9" i="3"/>
  <c r="DH9" i="3" s="1"/>
  <c r="DF33" i="3"/>
  <c r="DH33" i="3" s="1"/>
  <c r="DF76" i="3"/>
  <c r="DH76" i="3" s="1"/>
  <c r="DF29" i="3"/>
  <c r="DH29" i="3" s="1"/>
  <c r="DF26" i="3"/>
  <c r="DH26" i="3" s="1"/>
  <c r="DF27" i="3"/>
  <c r="DH27" i="3" s="1"/>
  <c r="DF17" i="3"/>
  <c r="DH17" i="3" s="1"/>
  <c r="DF94" i="3"/>
  <c r="DH94" i="3" s="1"/>
  <c r="DF11" i="3"/>
  <c r="DH11" i="3" s="1"/>
  <c r="DF66" i="3"/>
  <c r="DH66" i="3" s="1"/>
  <c r="DF73" i="3"/>
  <c r="DH73" i="3" s="1"/>
  <c r="DF91" i="3"/>
  <c r="DH91" i="3" s="1"/>
  <c r="DF12" i="3"/>
  <c r="DH12" i="3" s="1"/>
  <c r="DF70" i="3"/>
  <c r="DH70" i="3" s="1"/>
  <c r="DF63" i="3"/>
  <c r="DH63" i="3" s="1"/>
  <c r="DF64" i="3"/>
  <c r="DH64" i="3" s="1"/>
  <c r="DF88" i="3"/>
  <c r="DH88" i="3" s="1"/>
  <c r="DF78" i="3"/>
  <c r="DH78" i="3" s="1"/>
  <c r="DF22" i="3"/>
  <c r="DH22" i="3" s="1"/>
  <c r="DF99" i="3"/>
  <c r="DH99" i="3" s="1"/>
  <c r="DF75" i="3"/>
  <c r="DH75" i="3" s="1"/>
  <c r="DF89" i="3"/>
  <c r="DH89" i="3" s="1"/>
  <c r="DF84" i="3"/>
  <c r="DH84" i="3" s="1"/>
  <c r="DF81" i="3"/>
  <c r="DH81" i="3" s="1"/>
  <c r="DF97" i="3"/>
  <c r="DH97" i="3" s="1"/>
  <c r="DF96" i="3"/>
  <c r="DH96" i="3" s="1"/>
  <c r="DF8" i="3"/>
  <c r="DH8" i="3" s="1"/>
  <c r="DF87" i="3"/>
  <c r="DH87" i="3" s="1"/>
  <c r="DF80" i="3"/>
  <c r="DH80" i="3" s="1"/>
</calcChain>
</file>

<file path=xl/sharedStrings.xml><?xml version="1.0" encoding="utf-8"?>
<sst xmlns="http://schemas.openxmlformats.org/spreadsheetml/2006/main" count="369" uniqueCount="253">
  <si>
    <t>EJECUCION</t>
  </si>
  <si>
    <t>RESERVA</t>
  </si>
  <si>
    <t>PENDIENTES AL MES ANTERIOR</t>
  </si>
  <si>
    <t>TOTAL DE INGRESOS</t>
  </si>
  <si>
    <t xml:space="preserve">CARGA PROCESAL TOTAL </t>
  </si>
  <si>
    <t>E</t>
  </si>
  <si>
    <t>F</t>
  </si>
  <si>
    <t>M</t>
  </si>
  <si>
    <t>A</t>
  </si>
  <si>
    <t>J</t>
  </si>
  <si>
    <t>S</t>
  </si>
  <si>
    <t>O</t>
  </si>
  <si>
    <t>N</t>
  </si>
  <si>
    <t>D</t>
  </si>
  <si>
    <t>TOTAL</t>
  </si>
  <si>
    <t>FEBRERO</t>
  </si>
  <si>
    <t>MARZO</t>
  </si>
  <si>
    <t>MAYO</t>
  </si>
  <si>
    <t>JUNIO</t>
  </si>
  <si>
    <t>JULIO</t>
  </si>
  <si>
    <t>AGOSTO</t>
  </si>
  <si>
    <t>SEPTIEMBRE</t>
  </si>
  <si>
    <t>OCTUBRE</t>
  </si>
  <si>
    <t>INGRESOS</t>
  </si>
  <si>
    <t>RESUELTOS</t>
  </si>
  <si>
    <t>INGRESADOS</t>
  </si>
  <si>
    <t xml:space="preserve">1°JUZGADO DE PAZ LETRADO DE HUANCAYO </t>
  </si>
  <si>
    <t xml:space="preserve">2° JUZGADO DE PAZ LETRADO DE  HUANCAYO  </t>
  </si>
  <si>
    <t xml:space="preserve">3° JUZGADO DE PAZ LETRADO DE HUANCAYO </t>
  </si>
  <si>
    <t>JUZGADO DE PAZ LETRADO LABORAL DE HUANCAYO</t>
  </si>
  <si>
    <t>1°JUZGADO DE PAZ LETRADO DE EL TAMBO (FAMILIA)</t>
  </si>
  <si>
    <t>2°JUZGADO DE PAZ LETRADO DE EL TAMBO (FAMILIA)</t>
  </si>
  <si>
    <t>3°JUZGADO DE PAZ LETRADO DE EL TAMBO (CIVIL - PENAL)</t>
  </si>
  <si>
    <t>1° JUZGADO DE PAZ LETRADO DE CHILCA</t>
  </si>
  <si>
    <t>2°JUZGADO DE PAZ LETRADO DE CHILCA</t>
  </si>
  <si>
    <t>1°JUZGADO DE PAZ LETRADO DE TARMA</t>
  </si>
  <si>
    <t>2° JUZGADO DE PAZ LETRADO DE TARMA</t>
  </si>
  <si>
    <t>1°JUZGADO DE PAZ LETRADO DE LA OROYA</t>
  </si>
  <si>
    <t>JUZGADO DE PAZ LETRADO DE JAUJA</t>
  </si>
  <si>
    <t>JUZGADO DE PAZ LETRADO DE CHUPACA</t>
  </si>
  <si>
    <t>JUZGADO DE PAZ LETRADO DE CAJAS</t>
  </si>
  <si>
    <t>JUZGADO DE PAZ LETRADO DE PAMPAS-COLCABAMBA</t>
  </si>
  <si>
    <t>2° SALA LABORAL DE HUANCAYO</t>
  </si>
  <si>
    <t>SALA CIVIL DE HUANCAYO</t>
  </si>
  <si>
    <t>1° SALA PENAL DE APELACIONES DE HUANCAYO</t>
  </si>
  <si>
    <t>2° SALA PENAL DE APELACIONES DE HUANCAYO</t>
  </si>
  <si>
    <t>SALA MIXTA DE TARMA</t>
  </si>
  <si>
    <t>1° JUZGADO CIVIL DE HUANCAYO</t>
  </si>
  <si>
    <t>2° JUZGADO CIVIL DE HUANCAYO</t>
  </si>
  <si>
    <t xml:space="preserve">3°JUZGADO CIVIL  DE HUANCAYO </t>
  </si>
  <si>
    <t>5° JUZGADO CIVIL DE HUANCAYO</t>
  </si>
  <si>
    <t>6°JUZGADO CIVIL DE HUANCAYO</t>
  </si>
  <si>
    <t>JUZGADO CIVIL DE JAUJA</t>
  </si>
  <si>
    <t>JUZGADO CIVIL DE CHUPACA</t>
  </si>
  <si>
    <t>JUZGADO CIVIL DE LA OROYA</t>
  </si>
  <si>
    <t>JUZGADO MIXTO DE PAMPAS</t>
  </si>
  <si>
    <t>2° JUZGADO PENAL UNIPERSONAL DE HUANCAYO (PROC. COMUNES)</t>
  </si>
  <si>
    <t>4° JUZGADO PENAL UNIPERSONAL DE HUANCAYO (PROC. COMUNES)</t>
  </si>
  <si>
    <t>5° JUZGADO PENAL UNIPERSONAL SUPRAPROVINCIAL ESPECIALIZADO EN DELITOS DE CORRUPCION DE FUNCIONARIOS - HUANCAYO</t>
  </si>
  <si>
    <t>6° JUZGADO PENAL UNIPERSONAL SUPRAPROVINCIAL ESPECIALIZADO EN DELITOS DE CORRUPCION DE FUNCIONARIOS - HUANCAYO</t>
  </si>
  <si>
    <t xml:space="preserve"> JUZGADO PENAL UNIPERSONAL DE CHUPACA (PROC. INMEDIATOS) (PROC. COMUNES) </t>
  </si>
  <si>
    <t>1° JUZGADO PENAL UNIPERSONAL DE TARMA  (PROC. INMEDIATOS) (PROC. COMUNES)</t>
  </si>
  <si>
    <t xml:space="preserve"> JUZGADO PENAL UNIPERSONAL DE JAUJA (PROC. INMEDIATOS) (PROC. COMUNES)</t>
  </si>
  <si>
    <t xml:space="preserve"> JUZGADO PENAL UNIPERSONAL DE PAMPAS (PROC. INMEDIATOS) (PROC. COMUNES)</t>
  </si>
  <si>
    <t>JUZGADO PENAL COLEGIADO DE HUANCAYO</t>
  </si>
  <si>
    <t>JUZGADO PENAL COLEGIADO DE TARMA</t>
  </si>
  <si>
    <t>JUZGADO TRANSITORIO ESPECIALIZADO EN EXTINCIÓN DE DOMINIO</t>
  </si>
  <si>
    <t>1° JUZGADO DE TRABAJO DE HUANCAYO (CONTENCIOSO A.)</t>
  </si>
  <si>
    <t xml:space="preserve">1° JUZGADO DE TRABAJO TRANSITORIO DE HUANCAYO  </t>
  </si>
  <si>
    <t xml:space="preserve">2 °JUZGADO DE TRABAJO TRANSITORIO DE HUANCAYO  </t>
  </si>
  <si>
    <t>1° JUZGADO DE FAMILIA DE HUANCAYO</t>
  </si>
  <si>
    <t>2° JUZGADO DE FAMILIA DE HUANCAYO</t>
  </si>
  <si>
    <t>3° JUZGADO DE FAMILIA DE HUANCAYO</t>
  </si>
  <si>
    <t>4° JUZGADO DE FAMILIA DE HUANCAYO</t>
  </si>
  <si>
    <t>5°JUZGADO DE FAMILIA (VIOLENCIA CONTRA LAS MUJERES E INTEGRANTES DEL GRUPO FAMILIAR )</t>
  </si>
  <si>
    <t>6°JUZGADO DE FAMILIA (VIOLENCIA CONTRA LAS MUJERES E INTEGRANTES DEL GRUPO FAMILIAR )</t>
  </si>
  <si>
    <t>7°JUZGADO DE FAMILIA (VIOLENCIA CONTRA LAS MUJERES E INTEGRANTES DEL GRUPO FAMILIAR )</t>
  </si>
  <si>
    <t>8°JUZGADO DE FAMILIA (VIOLENCIA CONTRA LAS MUJERES E INTEGRANTES DEL GRUPO FAMILIAR )</t>
  </si>
  <si>
    <t>9°JUZGADO DE FAMILIA (VIOLENCIA CONTRA LAS MUJERES E INTEGRANTES DEL GRUPO FAMILIAR )</t>
  </si>
  <si>
    <t>10°JUZGADO DE FAMILIA (VIOLENCIA CONTRA LAS MUJERES E INTEGRANTES DEL GRUPO FAMILIAR )</t>
  </si>
  <si>
    <t>2° JUZGADO DE TRABAJO DE HUANCAYO</t>
  </si>
  <si>
    <t>3° JUZGADO DE TRABAJO DE HUANCAYO</t>
  </si>
  <si>
    <t>-</t>
  </si>
  <si>
    <t>0+</t>
  </si>
  <si>
    <t>+</t>
  </si>
  <si>
    <t>TRÁMITE</t>
  </si>
  <si>
    <t>EJECUCIÓN</t>
  </si>
  <si>
    <t>TRÁMITE +  RESERVA</t>
  </si>
  <si>
    <t xml:space="preserve">TRÁMITE </t>
  </si>
  <si>
    <t xml:space="preserve">EJECUCIÓN </t>
  </si>
  <si>
    <t>ESTÁNDAR DE CARGA</t>
  </si>
  <si>
    <t>CARGA MÍNIMA</t>
  </si>
  <si>
    <t>CARGA MÁXIMA</t>
  </si>
  <si>
    <t>IMPUGNACIÓN</t>
  </si>
  <si>
    <t>TRÁNSITO</t>
  </si>
  <si>
    <t>FUENTE: FORMULARIO ESTADÍSTICO ELECTRÓNICO (FEE)</t>
  </si>
  <si>
    <t>NOVIEMBRE</t>
  </si>
  <si>
    <t>EVOLUCIÓN DE LA PRODUCCIÓN</t>
  </si>
  <si>
    <t>DICIEMBRE</t>
  </si>
  <si>
    <t>TOTAL DE INVENTARIO DE EXPEDIENTES AL 31.DIC.2021 - FEE</t>
  </si>
  <si>
    <t>TOTAL DE INVENTARIO DE EXPEDIENTES AL 31.DIC.2021  FEE</t>
  </si>
  <si>
    <t>JUZGADO CIVIL DE TARMA</t>
  </si>
  <si>
    <t>R.A. 395-2020-CE-PJ</t>
  </si>
  <si>
    <r>
      <t xml:space="preserve">4° JUZGADO DE TRABAJO DE HUANCAYO (CONTENCIOSO A.) </t>
    </r>
    <r>
      <rPr>
        <sz val="22"/>
        <color rgb="FFFF0000"/>
        <rFont val="Arial Narrow"/>
        <family val="2"/>
      </rPr>
      <t xml:space="preserve"> 01.06.2021</t>
    </r>
  </si>
  <si>
    <r>
      <t xml:space="preserve">GOMEZ BAZALAR IRIS EDITH </t>
    </r>
    <r>
      <rPr>
        <b/>
        <sz val="22"/>
        <rFont val="Arial Narrow"/>
        <family val="2"/>
      </rPr>
      <t>(P)</t>
    </r>
  </si>
  <si>
    <t>DEPENDENCIAS JURISDICCIONALES</t>
  </si>
  <si>
    <t>ESTÁNDAR APROXIMADO DE PRODUCCIÓN MENSUAL (2022)</t>
  </si>
  <si>
    <t>ENERO</t>
  </si>
  <si>
    <t>JUEZ / JUEZA</t>
  </si>
  <si>
    <t>4° JUZGADO CIVIL-COMERCIAL DE HUANCAYO</t>
  </si>
  <si>
    <t>JUZGADO DE PAZ LETRADO DE JUNIN</t>
  </si>
  <si>
    <t>JUZGADO DE PAZ LETRADO DE CONCEPCION</t>
  </si>
  <si>
    <t xml:space="preserve">1° SALA LABORAL DE HUANCAYO </t>
  </si>
  <si>
    <t>JUZGADO CIVIL DE CONCEPCION</t>
  </si>
  <si>
    <t>JUZGADO CIVIL DE JUNIN</t>
  </si>
  <si>
    <t>JUZGADO DE FAMILIA (VIOLENCIA CONTRA LAS MUJERES E INTEGRANTES DEL GRUPO FAMILIAR ) TARMA</t>
  </si>
  <si>
    <t>1° JUZGADO PENAL UNIPERSONAL DE HUANCAYO (PROC. INMEDIATOS)</t>
  </si>
  <si>
    <t>3° JUZGADO PENAL UNIPERSONAL DE HUANCAYO (PROC. INMEDIATOS)</t>
  </si>
  <si>
    <t>1° JUZGADO PENAL UNIPERSONAL DE HUANCAYO SUB ESPECIALIDAD EN DELITOS ASOCIADOS A LA  VIOLENCIA CONTRA LAS MUJERES E INTEGRANTES DEL GRUPO FAMILIAR DE HUANCAYO</t>
  </si>
  <si>
    <t>2° JUZGADO PENAL UNIPERSONAL DE HUANCAYO SUB ESPECIALIDAD EN DELITOS ASOCIADOS A LA  VIOLENCIA CONTRA LAS MUJERES E INTEGRANTES DEL GRUPO FAMILIAR DE HUANCAYO</t>
  </si>
  <si>
    <t>3° JUZGADO PENAL UNIPERSONAL DE HUANCAYO SUB ESPECIALIDAD EN DELITOS ASOCIADOS A LA  VIOLENCIA CONTRA LAS MUJERES E INTEGRANTES DEL GRUPO FAMILIAR DE HUANCAYO</t>
  </si>
  <si>
    <t>JUZGADO PENAL UNIPERSONAL DE CONCEPCION</t>
  </si>
  <si>
    <t xml:space="preserve"> JUZGADO PENAL UNIPERSONAL DE JUNIN (PROC. INMEDIATOS) (PROC. COMUNES)</t>
  </si>
  <si>
    <t xml:space="preserve">JUZGADO PENAL UNIPERSONAL DE LA OROYA(PROC. INMEDIATOS) (PROC. COMUNES) </t>
  </si>
  <si>
    <t>1° JUZGADO DE INVESTIGACION PREPARATORIA DE HUANCAYO   (PROC. COMUNES)</t>
  </si>
  <si>
    <t>2° JUZGADO DE INVESTIGACION PREPARATORIA DE HUANCAYO   (PROC. COMUNES)</t>
  </si>
  <si>
    <t>3°JUZGADO DE INVESTIGACION PREPARATORIA DE HUANCAYO  (FLAGRANCIA INMEDIATOS)</t>
  </si>
  <si>
    <t>4°JUZGADO DE INVESTIGACION PREPARATORIA DE HUANCAYO (FLAGRANCIA PROC. INMEDIATOS)</t>
  </si>
  <si>
    <t>5° JUZGADO DE INVESTIGACION PREPARATORIA SUPRAPROVINCIAL ESPECIALIZADO EN DELITO DE CORRUPCION DE FUNCIONARIOS - HUANCAYO</t>
  </si>
  <si>
    <t>6° JUZGADO DE INVESTIGACION PREPARATORIA DE HUANCAYO</t>
  </si>
  <si>
    <t>7° JUZGADO DE INVESTIGACION PREPARATORIA DE HUANCAYO</t>
  </si>
  <si>
    <t>8° JUZGADO DE INVESTIGACION PREPARATORIA DE HUANCAYO</t>
  </si>
  <si>
    <t>1° JUZGADO DE INVESTIGACIÓN PREPARATORIA SUB ESPECIALIDAD EN DELITOS ASOCIADOS A LA  VIOLENCIA CONTRA LAS MUJERES E INTEGRANTES DEL GRUPO FAMILIAR DE HUANCAYO</t>
  </si>
  <si>
    <t>2° JUZGADO DE INVESTIGACIÓN PREPARATORIA SUB ESPECIALIDAD EN DELITOS ASOCIADOS A LA  VIOLENCIA CONTRA LAS MUJERES E INTEGRANTES DEL GRUPO FAMILIAR DE HUANCAYO</t>
  </si>
  <si>
    <t>3° JUZGADO DE INVESTIGACIÓN PREPARATORIA SUB ESPECIALIDAD EN DELITOS ASOCIADOS A LA  VIOLENCIA CONTRA LAS MUJERES E INTEGRANTES DEL GRUPO FAMILIAR DE HUANCAYO</t>
  </si>
  <si>
    <t>1° JUZGADO DE INVESTIGACION PREPARATORIA DE TARMA  (PROC. COMUNES)</t>
  </si>
  <si>
    <t>2°JUZGADO DE INVESTIGACION PREPARATORIA DE TARMA (FLAGRANCIA INMEDIATIO)</t>
  </si>
  <si>
    <t>1°JUZGADO DE INVESTIGACION PREPARATORIA DE JAUJA (FLAGRANCIA INMEDIATO)</t>
  </si>
  <si>
    <t>JUZGADO DE INVESTIGACION PREPARATORIA DE PAMPAS  (PROC. INMEDIATOS) (PROC. COMUNES)</t>
  </si>
  <si>
    <t>JUZGADO DE INVESTIGACION PREPARATORIA DE CHUPACA (FLAGRANCIA INMEDIATOS)</t>
  </si>
  <si>
    <t>JUZGADO DE INVESTIGACION PREPARATORIA- CONCEPCION   (PROC. INMEDIATOS) (PROC. COMUNES)</t>
  </si>
  <si>
    <t>JUZGADO DE INVESTIGACION PREPARATORIA DE LA OROYA  (PROC. INMEDIATOS) (PROC. COMUNES)</t>
  </si>
  <si>
    <t>JUZGADO DE INVESTIGACION PREPARATORIA DE JUNIN  (PROC. INMEDIATOS) (PROC. COMUNES)</t>
  </si>
  <si>
    <r>
      <t>CORILLA BAQUERIZO JENIS AIDA</t>
    </r>
    <r>
      <rPr>
        <b/>
        <sz val="22"/>
        <color theme="8" tint="-0.499984740745262"/>
        <rFont val="Arial Narrow"/>
        <family val="2"/>
      </rPr>
      <t xml:space="preserve"> (S)</t>
    </r>
  </si>
  <si>
    <r>
      <t xml:space="preserve">JORGE RAMIREZ  KATHIA CORINA </t>
    </r>
    <r>
      <rPr>
        <b/>
        <sz val="22"/>
        <color theme="8" tint="-0.499984740745262"/>
        <rFont val="Arial Narrow"/>
        <family val="2"/>
      </rPr>
      <t>(S)</t>
    </r>
  </si>
  <si>
    <r>
      <t xml:space="preserve">SUASNABAR TOLENTINO LUIS RICARDO </t>
    </r>
    <r>
      <rPr>
        <b/>
        <sz val="22"/>
        <color theme="8" tint="-0.499984740745262"/>
        <rFont val="Arial Narrow"/>
        <family val="2"/>
      </rPr>
      <t>(S)</t>
    </r>
  </si>
  <si>
    <r>
      <t xml:space="preserve">ALANYA CASTILLO MIGUEL ANGEL </t>
    </r>
    <r>
      <rPr>
        <b/>
        <sz val="22"/>
        <color theme="8" tint="-0.499984740745262"/>
        <rFont val="Arial Narrow"/>
        <family val="2"/>
      </rPr>
      <t>(T)</t>
    </r>
  </si>
  <si>
    <r>
      <t xml:space="preserve">PEREZ  NAVARRO RODER LENIN </t>
    </r>
    <r>
      <rPr>
        <b/>
        <sz val="22"/>
        <color theme="8" tint="-0.499984740745262"/>
        <rFont val="Arial Narrow"/>
        <family val="2"/>
      </rPr>
      <t>(S)</t>
    </r>
  </si>
  <si>
    <r>
      <t xml:space="preserve">CORILLOCLLA SANCHEZ DIANA LUZ </t>
    </r>
    <r>
      <rPr>
        <b/>
        <sz val="22"/>
        <color theme="8" tint="-0.499984740745262"/>
        <rFont val="Arial Narrow"/>
        <family val="2"/>
      </rPr>
      <t>(S)</t>
    </r>
  </si>
  <si>
    <r>
      <t xml:space="preserve">CORZO HINOJOSA SAUL YUNISHIRO </t>
    </r>
    <r>
      <rPr>
        <b/>
        <sz val="22"/>
        <color theme="8" tint="-0.499984740745262"/>
        <rFont val="Arial Narrow"/>
        <family val="2"/>
      </rPr>
      <t>(S)</t>
    </r>
  </si>
  <si>
    <r>
      <t xml:space="preserve">ALEJANDRO HUANUCO ROSEMARIE CLEMENCIA </t>
    </r>
    <r>
      <rPr>
        <b/>
        <sz val="22"/>
        <color theme="8" tint="-0.499984740745262"/>
        <rFont val="Arial Narrow"/>
        <family val="2"/>
      </rPr>
      <t>(S)</t>
    </r>
  </si>
  <si>
    <r>
      <t xml:space="preserve">MEDRANO ALIAGA ANA PAULA </t>
    </r>
    <r>
      <rPr>
        <b/>
        <sz val="22"/>
        <color theme="8" tint="-0.499984740745262"/>
        <rFont val="Arial Narrow"/>
        <family val="2"/>
      </rPr>
      <t>(S)</t>
    </r>
  </si>
  <si>
    <r>
      <t xml:space="preserve">ARAUJO MONTES NELVA MICARELLI </t>
    </r>
    <r>
      <rPr>
        <b/>
        <sz val="22"/>
        <color theme="8" tint="-0.499984740745262"/>
        <rFont val="Arial Narrow"/>
        <family val="2"/>
      </rPr>
      <t>(S)</t>
    </r>
  </si>
  <si>
    <r>
      <t xml:space="preserve">MENDEZ CORNEJO CLAUDIO LUIS </t>
    </r>
    <r>
      <rPr>
        <b/>
        <sz val="22"/>
        <color theme="8" tint="-0.499984740745262"/>
        <rFont val="Arial Narrow"/>
        <family val="2"/>
      </rPr>
      <t>(S)</t>
    </r>
  </si>
  <si>
    <r>
      <t xml:space="preserve">BALDEON VILLANUEVA HERNAN MAVITO </t>
    </r>
    <r>
      <rPr>
        <b/>
        <sz val="22"/>
        <color theme="8" tint="-0.499984740745262"/>
        <rFont val="Arial Narrow"/>
        <family val="2"/>
      </rPr>
      <t>(S)</t>
    </r>
  </si>
  <si>
    <r>
      <t xml:space="preserve">VELASQUEZ VIVAS ALIDA SOLEDAD </t>
    </r>
    <r>
      <rPr>
        <b/>
        <sz val="22"/>
        <color theme="8" tint="-0.499984740745262"/>
        <rFont val="Arial Narrow"/>
        <family val="2"/>
      </rPr>
      <t>(S)</t>
    </r>
  </si>
  <si>
    <r>
      <t xml:space="preserve">OLIVERA MONTERO IRMA ROSA </t>
    </r>
    <r>
      <rPr>
        <b/>
        <sz val="22"/>
        <color theme="8" tint="-0.499984740745262"/>
        <rFont val="Arial Narrow"/>
        <family val="2"/>
      </rPr>
      <t>(T)</t>
    </r>
  </si>
  <si>
    <r>
      <t xml:space="preserve">ROJAS LÁZARO WILLIAM RAÚL </t>
    </r>
    <r>
      <rPr>
        <b/>
        <sz val="22"/>
        <color theme="8" tint="-0.499984740745262"/>
        <rFont val="Arial Narrow"/>
        <family val="2"/>
      </rPr>
      <t>(T)</t>
    </r>
  </si>
  <si>
    <r>
      <t xml:space="preserve">DUEÑAS IZARRA FLOR DE LIZ </t>
    </r>
    <r>
      <rPr>
        <b/>
        <sz val="22"/>
        <color theme="8" tint="-0.499984740745262"/>
        <rFont val="Arial Narrow"/>
        <family val="2"/>
      </rPr>
      <t>(S)</t>
    </r>
  </si>
  <si>
    <r>
      <t xml:space="preserve">SOTELO BERMUDEZ MARIA ELENA </t>
    </r>
    <r>
      <rPr>
        <b/>
        <sz val="22"/>
        <color theme="8" tint="-0.499984740745262"/>
        <rFont val="Arial Narrow"/>
        <family val="2"/>
      </rPr>
      <t>(S)</t>
    </r>
  </si>
  <si>
    <r>
      <t xml:space="preserve">CRISTOVAL DE LA CRUZ TIMOTEO </t>
    </r>
    <r>
      <rPr>
        <b/>
        <sz val="22"/>
        <color theme="8" tint="-0.499984740745262"/>
        <rFont val="Arial Narrow"/>
        <family val="2"/>
      </rPr>
      <t>(T)</t>
    </r>
  </si>
  <si>
    <r>
      <t xml:space="preserve">CORRALES MELGAREJO EDWIN RICARDO </t>
    </r>
    <r>
      <rPr>
        <b/>
        <sz val="22"/>
        <color theme="8" tint="-0.499984740745262"/>
        <rFont val="Arial Narrow"/>
        <family val="2"/>
      </rPr>
      <t>(T)</t>
    </r>
  </si>
  <si>
    <r>
      <t xml:space="preserve">OLIVERA GUERRA NICK </t>
    </r>
    <r>
      <rPr>
        <b/>
        <sz val="22"/>
        <color theme="8" tint="-0.499984740745262"/>
        <rFont val="Arial Narrow"/>
        <family val="2"/>
      </rPr>
      <t>(T)</t>
    </r>
  </si>
  <si>
    <r>
      <t xml:space="preserve">CARVO CASTRO CARLOS ABRAHAM </t>
    </r>
    <r>
      <rPr>
        <b/>
        <sz val="22"/>
        <color theme="8" tint="-0.499984740745262"/>
        <rFont val="Arial Narrow"/>
        <family val="2"/>
      </rPr>
      <t>(T)</t>
    </r>
  </si>
  <si>
    <r>
      <t xml:space="preserve">CHIPANA GUILLEN WALTER </t>
    </r>
    <r>
      <rPr>
        <b/>
        <sz val="22"/>
        <color theme="8" tint="-0.499984740745262"/>
        <rFont val="Arial Narrow"/>
        <family val="2"/>
      </rPr>
      <t>(T)</t>
    </r>
  </si>
  <si>
    <r>
      <t xml:space="preserve">RODRIGUEZ LIZANA RAFAEL </t>
    </r>
    <r>
      <rPr>
        <b/>
        <sz val="22"/>
        <color theme="8" tint="-0.499984740745262"/>
        <rFont val="Arial Narrow"/>
        <family val="2"/>
      </rPr>
      <t>(T)</t>
    </r>
  </si>
  <si>
    <r>
      <t xml:space="preserve">HANCCO PAREDES MARCO ANTONIO </t>
    </r>
    <r>
      <rPr>
        <b/>
        <sz val="22"/>
        <color theme="8" tint="-0.499984740745262"/>
        <rFont val="Arial Narrow"/>
        <family val="2"/>
      </rPr>
      <t>(T)</t>
    </r>
  </si>
  <si>
    <r>
      <t>INGAROCA CARLOS GUISELA DIANA</t>
    </r>
    <r>
      <rPr>
        <b/>
        <sz val="22"/>
        <color theme="8" tint="-0.499984740745262"/>
        <rFont val="Arial Narrow"/>
        <family val="2"/>
      </rPr>
      <t xml:space="preserve"> (S)</t>
    </r>
  </si>
  <si>
    <r>
      <t xml:space="preserve">CARRERA TUPAC YUPANQUI SUSAN LETTY </t>
    </r>
    <r>
      <rPr>
        <b/>
        <sz val="22"/>
        <color theme="8" tint="-0.499984740745262"/>
        <rFont val="Arial Narrow"/>
        <family val="2"/>
      </rPr>
      <t>(T)</t>
    </r>
  </si>
  <si>
    <r>
      <t xml:space="preserve">CASTILLO GONZALES EMPERATRIZ VICTORIA </t>
    </r>
    <r>
      <rPr>
        <b/>
        <sz val="22"/>
        <color theme="8" tint="-0.499984740745262"/>
        <rFont val="Arial Narrow"/>
        <family val="2"/>
      </rPr>
      <t>(S)</t>
    </r>
  </si>
  <si>
    <r>
      <t xml:space="preserve">CHUQUIPUIMA RICSE MERCEDES GEORGINA </t>
    </r>
    <r>
      <rPr>
        <b/>
        <sz val="22"/>
        <color theme="8" tint="-0.499984740745262"/>
        <rFont val="Arial Narrow"/>
        <family val="2"/>
      </rPr>
      <t>(S)</t>
    </r>
  </si>
  <si>
    <r>
      <t xml:space="preserve">OBLITAS CEVALLOS LUIS ROLANDO </t>
    </r>
    <r>
      <rPr>
        <b/>
        <sz val="22"/>
        <color theme="8" tint="-0.499984740745262"/>
        <rFont val="Arial Narrow"/>
        <family val="2"/>
      </rPr>
      <t>(S)</t>
    </r>
  </si>
  <si>
    <r>
      <t xml:space="preserve">CURIÑAUPA MEDINA MARIO LUIS </t>
    </r>
    <r>
      <rPr>
        <b/>
        <sz val="22"/>
        <color theme="8" tint="-0.499984740745262"/>
        <rFont val="Arial Narrow"/>
        <family val="2"/>
      </rPr>
      <t>(T)</t>
    </r>
  </si>
  <si>
    <r>
      <t xml:space="preserve">MERCADO CAHUANA JUAN VIDAL </t>
    </r>
    <r>
      <rPr>
        <b/>
        <sz val="22"/>
        <color theme="8" tint="-0.499984740745262"/>
        <rFont val="Arial Narrow"/>
        <family val="2"/>
      </rPr>
      <t>(S)</t>
    </r>
  </si>
  <si>
    <r>
      <t xml:space="preserve">ARROYO VELITA HUGO </t>
    </r>
    <r>
      <rPr>
        <b/>
        <sz val="22"/>
        <color theme="8" tint="-0.499984740745262"/>
        <rFont val="Arial Narrow"/>
        <family val="2"/>
      </rPr>
      <t>(T)</t>
    </r>
  </si>
  <si>
    <r>
      <t xml:space="preserve">CASTILLO RIVERA ELMER </t>
    </r>
    <r>
      <rPr>
        <b/>
        <sz val="22"/>
        <color theme="8" tint="-0.499984740745262"/>
        <rFont val="Arial Narrow"/>
        <family val="2"/>
      </rPr>
      <t>(T)</t>
    </r>
  </si>
  <si>
    <r>
      <t>LLAMOCA MILLA SONIA AURORA</t>
    </r>
    <r>
      <rPr>
        <b/>
        <sz val="22"/>
        <color theme="8" tint="-0.499984740745262"/>
        <rFont val="Arial Narrow"/>
        <family val="2"/>
      </rPr>
      <t xml:space="preserve"> (T)</t>
    </r>
  </si>
  <si>
    <r>
      <t xml:space="preserve">PINEDA CHAVEZ ROXANA </t>
    </r>
    <r>
      <rPr>
        <b/>
        <sz val="22"/>
        <color theme="8" tint="-0.499984740745262"/>
        <rFont val="Arial Narrow"/>
        <family val="2"/>
      </rPr>
      <t>(T)</t>
    </r>
  </si>
  <si>
    <r>
      <t xml:space="preserve">BAZAN ESCALANTE JENNY MARIBEL </t>
    </r>
    <r>
      <rPr>
        <b/>
        <sz val="22"/>
        <color theme="8" tint="-0.499984740745262"/>
        <rFont val="Arial Narrow"/>
        <family val="2"/>
      </rPr>
      <t>(P)</t>
    </r>
  </si>
  <si>
    <r>
      <t xml:space="preserve">VILLANUEVA ALTAMIRANO EDWIN WILSON </t>
    </r>
    <r>
      <rPr>
        <b/>
        <sz val="22"/>
        <color theme="8" tint="-0.499984740745262"/>
        <rFont val="Arial Narrow"/>
        <family val="2"/>
      </rPr>
      <t>(T)</t>
    </r>
  </si>
  <si>
    <r>
      <t xml:space="preserve">HERRERA RIVAS RAFAEL AGUSTIN </t>
    </r>
    <r>
      <rPr>
        <b/>
        <sz val="22"/>
        <color theme="8" tint="-0.499984740745262"/>
        <rFont val="Arial Narrow"/>
        <family val="2"/>
      </rPr>
      <t>(S)</t>
    </r>
  </si>
  <si>
    <r>
      <t xml:space="preserve">BELLO MERLO EVER </t>
    </r>
    <r>
      <rPr>
        <b/>
        <sz val="22"/>
        <color theme="8" tint="-0.499984740745262"/>
        <rFont val="Arial Narrow"/>
        <family val="2"/>
      </rPr>
      <t>(T)</t>
    </r>
  </si>
  <si>
    <r>
      <t xml:space="preserve">TICONA MAMANI JOSE  LUIS </t>
    </r>
    <r>
      <rPr>
        <b/>
        <sz val="22"/>
        <color theme="8" tint="-0.499984740745262"/>
        <rFont val="Arial Narrow"/>
        <family val="2"/>
      </rPr>
      <t>(T)</t>
    </r>
  </si>
  <si>
    <r>
      <t>LONGARAY CASTRO ROGER OMAR</t>
    </r>
    <r>
      <rPr>
        <b/>
        <sz val="22"/>
        <color theme="8" tint="-0.499984740745262"/>
        <rFont val="Arial Narrow"/>
        <family val="2"/>
      </rPr>
      <t xml:space="preserve"> (T)</t>
    </r>
  </si>
  <si>
    <r>
      <t>BALDEON QUISPE JULY ELIANE</t>
    </r>
    <r>
      <rPr>
        <b/>
        <sz val="22"/>
        <color theme="8" tint="-0.499984740745262"/>
        <rFont val="Arial Narrow"/>
        <family val="2"/>
      </rPr>
      <t xml:space="preserve"> (T)</t>
    </r>
  </si>
  <si>
    <r>
      <t xml:space="preserve">ROJAS CHANCASANAMPA MICHAEL HENRY </t>
    </r>
    <r>
      <rPr>
        <b/>
        <sz val="22"/>
        <color theme="8" tint="-0.499984740745262"/>
        <rFont val="Arial Narrow"/>
        <family val="2"/>
      </rPr>
      <t>(S)</t>
    </r>
  </si>
  <si>
    <r>
      <t>HUAMAN CARRASCO SEGUNDO JUAN</t>
    </r>
    <r>
      <rPr>
        <b/>
        <sz val="22"/>
        <color theme="8" tint="-0.499984740745262"/>
        <rFont val="Arial Narrow"/>
        <family val="2"/>
      </rPr>
      <t xml:space="preserve"> (T)</t>
    </r>
  </si>
  <si>
    <r>
      <t>CAMARENA MADRID WILDER WALTER</t>
    </r>
    <r>
      <rPr>
        <b/>
        <sz val="22"/>
        <color theme="8" tint="-0.499984740745262"/>
        <rFont val="Arial Narrow"/>
        <family val="2"/>
      </rPr>
      <t xml:space="preserve"> (S)</t>
    </r>
  </si>
  <si>
    <r>
      <t xml:space="preserve">GUTIERREZ HUAMAN HOOVER OSCAR </t>
    </r>
    <r>
      <rPr>
        <b/>
        <sz val="22"/>
        <color theme="8" tint="-0.499984740745262"/>
        <rFont val="Arial Narrow"/>
        <family val="2"/>
      </rPr>
      <t>(S)</t>
    </r>
  </si>
  <si>
    <r>
      <t xml:space="preserve">JINES RAFAEL MARIBEL </t>
    </r>
    <r>
      <rPr>
        <b/>
        <sz val="22"/>
        <color theme="8" tint="-0.499984740745262"/>
        <rFont val="Arial Narrow"/>
        <family val="2"/>
      </rPr>
      <t>(S)</t>
    </r>
  </si>
  <si>
    <r>
      <t>BALDEON SANABRIA MIGUEL JUNIOR (</t>
    </r>
    <r>
      <rPr>
        <b/>
        <sz val="22"/>
        <color theme="8" tint="-0.499984740745262"/>
        <rFont val="Arial Narrow"/>
        <family val="2"/>
      </rPr>
      <t>S)</t>
    </r>
  </si>
  <si>
    <r>
      <t>DIESTRA VIVAR EDGARDO RODOLFO</t>
    </r>
    <r>
      <rPr>
        <b/>
        <sz val="22"/>
        <color theme="8" tint="-0.499984740745262"/>
        <rFont val="Arial Narrow"/>
        <family val="2"/>
      </rPr>
      <t xml:space="preserve"> (T)</t>
    </r>
  </si>
  <si>
    <r>
      <t xml:space="preserve">CARHUAMACA CLAUDIO ALEX JUAN </t>
    </r>
    <r>
      <rPr>
        <b/>
        <sz val="22"/>
        <color theme="8" tint="-0.499984740745262"/>
        <rFont val="Arial Narrow"/>
        <family val="2"/>
      </rPr>
      <t>(P)</t>
    </r>
  </si>
  <si>
    <r>
      <t xml:space="preserve">PERALTA PAMPA LIZBETH PAOLA </t>
    </r>
    <r>
      <rPr>
        <b/>
        <sz val="22"/>
        <color theme="8" tint="-0.499984740745262"/>
        <rFont val="Arial Narrow"/>
        <family val="2"/>
      </rPr>
      <t>(T)</t>
    </r>
  </si>
  <si>
    <r>
      <t xml:space="preserve">MATOS CENTENO JOSE LEONEL </t>
    </r>
    <r>
      <rPr>
        <b/>
        <sz val="22"/>
        <color theme="8" tint="-0.499984740745262"/>
        <rFont val="Arial Narrow"/>
        <family val="2"/>
      </rPr>
      <t>(P)</t>
    </r>
  </si>
  <si>
    <r>
      <t>ZEBALLOS HURTADO GILMAR LEONIDAS</t>
    </r>
    <r>
      <rPr>
        <b/>
        <sz val="22"/>
        <color theme="8" tint="-0.499984740745262"/>
        <rFont val="Arial Narrow"/>
        <family val="2"/>
      </rPr>
      <t xml:space="preserve"> (T)</t>
    </r>
  </si>
  <si>
    <r>
      <t>PALOMINO LEON FIDEL HUGO</t>
    </r>
    <r>
      <rPr>
        <b/>
        <sz val="22"/>
        <color theme="8" tint="-0.499984740745262"/>
        <rFont val="Arial Narrow"/>
        <family val="2"/>
      </rPr>
      <t xml:space="preserve"> (T)</t>
    </r>
  </si>
  <si>
    <r>
      <t xml:space="preserve">SANTANA ANTEZANA MARIA ELENA </t>
    </r>
    <r>
      <rPr>
        <b/>
        <sz val="22"/>
        <color theme="8" tint="-0.499984740745262"/>
        <rFont val="Arial Narrow"/>
        <family val="2"/>
      </rPr>
      <t>(T)</t>
    </r>
  </si>
  <si>
    <r>
      <t>CALIZAYA HUALPA RUBEN TOMAS</t>
    </r>
    <r>
      <rPr>
        <b/>
        <sz val="22"/>
        <color theme="8" tint="-0.499984740745262"/>
        <rFont val="Arial Narrow"/>
        <family val="2"/>
      </rPr>
      <t xml:space="preserve"> (T)</t>
    </r>
  </si>
  <si>
    <r>
      <t xml:space="preserve">CONCHA CHAVEZ WILIAMAN PERCY </t>
    </r>
    <r>
      <rPr>
        <b/>
        <sz val="22"/>
        <color theme="8" tint="-0.499984740745262"/>
        <rFont val="Arial Narrow"/>
        <family val="2"/>
      </rPr>
      <t>(P)</t>
    </r>
  </si>
  <si>
    <t>CUADERNOS  INGRESADOS Y RESUELTOS</t>
  </si>
  <si>
    <t>META    ESTABLECIDA</t>
  </si>
  <si>
    <t>INGRESOS AL 31.05.2022</t>
  </si>
  <si>
    <t>CARGA PROCESAL AL 31.05.2022</t>
  </si>
  <si>
    <t>PRODUCCIÓN AL 31.05.2022</t>
  </si>
  <si>
    <t>OTROS EGRESOS AL 31.05.2022</t>
  </si>
  <si>
    <t xml:space="preserve">CARGA PROCESAL PENDIENTE  31.05.2022 (CENTRALIZACIÓN SIJ -FEE) </t>
  </si>
  <si>
    <t>% AVANCE ALCANZADO A MAYO</t>
  </si>
  <si>
    <t>PRODUC. ACUM. A MAYO 2022</t>
  </si>
  <si>
    <t>SALA PENAL DE APELACIONES TRANSITORIA ESPECIALIZADA EN DELITOS DE CORRUPCIÓN DE FUNCIONARIOS</t>
  </si>
  <si>
    <t>NIVEL PRODUCTIVO</t>
  </si>
  <si>
    <t>ABRIL</t>
  </si>
  <si>
    <r>
      <t xml:space="preserve">VICUÑA ZAMORA JESUS </t>
    </r>
    <r>
      <rPr>
        <b/>
        <sz val="22"/>
        <color theme="8" tint="-0.499984740745262"/>
        <rFont val="Arial Narrow"/>
        <family val="2"/>
      </rPr>
      <t>(T)</t>
    </r>
  </si>
  <si>
    <r>
      <t xml:space="preserve">BUSTAMANTE VERA JORGE ENRIQUE </t>
    </r>
    <r>
      <rPr>
        <b/>
        <sz val="22"/>
        <color theme="8" tint="-0.499984740745262"/>
        <rFont val="Arial Narrow"/>
        <family val="2"/>
      </rPr>
      <t>(T)</t>
    </r>
  </si>
  <si>
    <r>
      <t xml:space="preserve">CASTILLO AYALA MILANOVA DELIA </t>
    </r>
    <r>
      <rPr>
        <b/>
        <sz val="22"/>
        <color theme="8" tint="-0.499984740745262"/>
        <rFont val="Arial Narrow"/>
        <family val="2"/>
      </rPr>
      <t>(S)</t>
    </r>
  </si>
  <si>
    <r>
      <t xml:space="preserve">RAMOS REYMUNDO ROSSANNA </t>
    </r>
    <r>
      <rPr>
        <b/>
        <sz val="22"/>
        <color theme="8" tint="-0.499984740745262"/>
        <rFont val="Arial Narrow"/>
        <family val="2"/>
      </rPr>
      <t>(P)</t>
    </r>
  </si>
  <si>
    <r>
      <t>TORRES BENITO RICKY MITCHEL</t>
    </r>
    <r>
      <rPr>
        <b/>
        <sz val="22"/>
        <color theme="8" tint="-0.499984740745262"/>
        <rFont val="Arial Narrow"/>
        <family val="2"/>
      </rPr>
      <t xml:space="preserve"> (S)</t>
    </r>
  </si>
  <si>
    <r>
      <t xml:space="preserve">MANTARI MOLINA MANUEL </t>
    </r>
    <r>
      <rPr>
        <b/>
        <sz val="22"/>
        <color theme="8" tint="-0.499984740745262"/>
        <rFont val="Arial Narrow"/>
        <family val="2"/>
      </rPr>
      <t>(S)</t>
    </r>
  </si>
  <si>
    <r>
      <t xml:space="preserve">LUQUE PINTO JORGE RENE </t>
    </r>
    <r>
      <rPr>
        <b/>
        <sz val="22"/>
        <color theme="8" tint="-0.499984740745262"/>
        <rFont val="Arial Narrow"/>
        <family val="2"/>
      </rPr>
      <t>(T)</t>
    </r>
  </si>
  <si>
    <r>
      <t xml:space="preserve">PEÑA TORRES EVGUENI </t>
    </r>
    <r>
      <rPr>
        <b/>
        <sz val="22"/>
        <color theme="8" tint="-0.499984740745262"/>
        <rFont val="Arial Narrow"/>
        <family val="2"/>
      </rPr>
      <t>(T)</t>
    </r>
  </si>
  <si>
    <r>
      <t xml:space="preserve">SANTANA SOCUALAYA JESUS </t>
    </r>
    <r>
      <rPr>
        <b/>
        <sz val="22"/>
        <color theme="8" tint="-0.499984740745262"/>
        <rFont val="Arial Narrow"/>
        <family val="2"/>
      </rPr>
      <t>(T)</t>
    </r>
  </si>
  <si>
    <r>
      <t xml:space="preserve">LLALLICO MANZANEDO ALBERTO HENRY </t>
    </r>
    <r>
      <rPr>
        <b/>
        <sz val="22"/>
        <color theme="8" tint="-0.499984740745262"/>
        <rFont val="Arial Narrow"/>
        <family val="2"/>
      </rPr>
      <t>(S)</t>
    </r>
  </si>
  <si>
    <r>
      <t>VILLARREAL BALBIN IVAN</t>
    </r>
    <r>
      <rPr>
        <b/>
        <sz val="22"/>
        <color theme="8" tint="-0.499984740745262"/>
        <rFont val="Arial Narrow"/>
        <family val="2"/>
      </rPr>
      <t xml:space="preserve"> (T)</t>
    </r>
  </si>
  <si>
    <r>
      <t>CHANCO CASTILLON ESAU</t>
    </r>
    <r>
      <rPr>
        <b/>
        <sz val="22"/>
        <color theme="8" tint="-0.499984740745262"/>
        <rFont val="Arial Narrow"/>
        <family val="2"/>
      </rPr>
      <t xml:space="preserve"> (T)</t>
    </r>
  </si>
  <si>
    <r>
      <t xml:space="preserve">ARAUCO VIVAS TANIA TULA </t>
    </r>
    <r>
      <rPr>
        <b/>
        <sz val="22"/>
        <color theme="8" tint="-0.499984740745262"/>
        <rFont val="Arial Narrow"/>
        <family val="2"/>
      </rPr>
      <t>(S)</t>
    </r>
  </si>
  <si>
    <r>
      <t xml:space="preserve">GOMEZ BAZALAR IRIS EDITH </t>
    </r>
    <r>
      <rPr>
        <b/>
        <sz val="22"/>
        <color theme="8" tint="-0.499984740745262"/>
        <rFont val="Arial Narrow"/>
        <family val="2"/>
      </rPr>
      <t>(P)</t>
    </r>
  </si>
  <si>
    <r>
      <t>ARMAS PRADO JHONATTAN RONNIE</t>
    </r>
    <r>
      <rPr>
        <b/>
        <sz val="22"/>
        <color theme="8" tint="-0.499984740745262"/>
        <rFont val="Arial Narrow"/>
        <family val="2"/>
      </rPr>
      <t>(S)</t>
    </r>
  </si>
  <si>
    <r>
      <t>ARTEAGA FERNANDEZ ISAAC ARTURO</t>
    </r>
    <r>
      <rPr>
        <b/>
        <sz val="22"/>
        <color theme="8" tint="-0.499984740745262"/>
        <rFont val="Arial Narrow"/>
        <family val="2"/>
      </rPr>
      <t xml:space="preserve"> (S)</t>
    </r>
  </si>
  <si>
    <r>
      <t>CARDENAS PUENTE TERESA</t>
    </r>
    <r>
      <rPr>
        <b/>
        <sz val="22"/>
        <color theme="8" tint="-0.499984740745262"/>
        <rFont val="Arial Narrow"/>
        <family val="2"/>
      </rPr>
      <t xml:space="preserve"> (T)</t>
    </r>
  </si>
  <si>
    <r>
      <t xml:space="preserve">RODRIGUEZ ALIAGA CIRO ALBERTO MARTIN </t>
    </r>
    <r>
      <rPr>
        <b/>
        <sz val="22"/>
        <color theme="8" tint="-0.499984740745262"/>
        <rFont val="Arial Narrow"/>
        <family val="2"/>
      </rPr>
      <t>(T)</t>
    </r>
  </si>
  <si>
    <r>
      <t xml:space="preserve">RUCABADO ROMERO BLANCA NORMA </t>
    </r>
    <r>
      <rPr>
        <b/>
        <sz val="22"/>
        <color theme="8" tint="-0.499984740745262"/>
        <rFont val="Arial Narrow"/>
        <family val="2"/>
      </rPr>
      <t>(P)</t>
    </r>
  </si>
  <si>
    <r>
      <t xml:space="preserve">TORRES CORONACION JANETH GENOVEVA </t>
    </r>
    <r>
      <rPr>
        <b/>
        <sz val="22"/>
        <color theme="8" tint="-0.499984740745262"/>
        <rFont val="Arial Narrow"/>
        <family val="2"/>
      </rPr>
      <t>(S)</t>
    </r>
  </si>
  <si>
    <r>
      <t>MORALES MONTES GRACIELA</t>
    </r>
    <r>
      <rPr>
        <b/>
        <sz val="22"/>
        <color theme="8" tint="-0.499984740745262"/>
        <rFont val="Arial Narrow"/>
        <family val="2"/>
      </rPr>
      <t xml:space="preserve"> (P)</t>
    </r>
  </si>
  <si>
    <r>
      <t xml:space="preserve">BALDEON GAMARRA ANGELA BEATRIZ </t>
    </r>
    <r>
      <rPr>
        <b/>
        <sz val="22"/>
        <color theme="8" tint="-0.499984740745262"/>
        <rFont val="Arial Narrow"/>
        <family val="2"/>
      </rPr>
      <t>(P)</t>
    </r>
  </si>
  <si>
    <r>
      <t>TORRES DELGADO EDWIN VICTOR</t>
    </r>
    <r>
      <rPr>
        <b/>
        <sz val="22"/>
        <color theme="8" tint="-0.499984740745262"/>
        <rFont val="Arial Narrow"/>
        <family val="2"/>
      </rPr>
      <t xml:space="preserve"> (P)</t>
    </r>
  </si>
  <si>
    <r>
      <t xml:space="preserve">CARHUAMACA QUISPE GABRIELA </t>
    </r>
    <r>
      <rPr>
        <b/>
        <sz val="22"/>
        <color theme="8" tint="-0.499984740745262"/>
        <rFont val="Arial Narrow"/>
        <family val="2"/>
      </rPr>
      <t>(S)</t>
    </r>
  </si>
  <si>
    <r>
      <t xml:space="preserve">QUISPE NAPANGA MARIA ESTHER </t>
    </r>
    <r>
      <rPr>
        <b/>
        <sz val="22"/>
        <color theme="8" tint="-0.499984740745262"/>
        <rFont val="Arial Narrow"/>
        <family val="2"/>
      </rPr>
      <t>(S)</t>
    </r>
  </si>
  <si>
    <r>
      <t xml:space="preserve">PARIASCA MARTINEZ FRANK RONALD </t>
    </r>
    <r>
      <rPr>
        <b/>
        <sz val="22"/>
        <color theme="8" tint="-0.499984740745262"/>
        <rFont val="Arial Narrow"/>
        <family val="2"/>
      </rPr>
      <t>(P)</t>
    </r>
  </si>
  <si>
    <t>LLACZA ASENCIOS WALTER GERARDO (S)</t>
  </si>
  <si>
    <t>ARROYO AMES GUIDO REYNALDO (T)</t>
  </si>
  <si>
    <t>CASTILLO BERRIOS MIRIAM ELENA (s)</t>
  </si>
  <si>
    <r>
      <t xml:space="preserve">DE LA CRUZ HIDALGO ZEIDA </t>
    </r>
    <r>
      <rPr>
        <b/>
        <sz val="22"/>
        <color theme="8" tint="-0.499984740745262"/>
        <rFont val="Arial Narrow"/>
        <family val="2"/>
      </rPr>
      <t xml:space="preserve"> (S)</t>
    </r>
  </si>
  <si>
    <r>
      <t xml:space="preserve">SANCHEZ CAMAC FERNANDO FRANCISCO </t>
    </r>
    <r>
      <rPr>
        <b/>
        <sz val="22"/>
        <color theme="8" tint="-0.499984740745262"/>
        <rFont val="Arial Narrow"/>
        <family val="2"/>
      </rPr>
      <t>(T)</t>
    </r>
  </si>
  <si>
    <r>
      <t xml:space="preserve"> ZARATE PAUCARPURA MIRIAM ROSARIO </t>
    </r>
    <r>
      <rPr>
        <b/>
        <sz val="22"/>
        <color theme="8" tint="-0.499984740745262"/>
        <rFont val="Arial Narrow"/>
        <family val="2"/>
      </rPr>
      <t>(S)</t>
    </r>
  </si>
  <si>
    <r>
      <t xml:space="preserve">AVILA HUAMAN NEIL ERWIN </t>
    </r>
    <r>
      <rPr>
        <b/>
        <sz val="22"/>
        <color theme="8" tint="-0.499984740745262"/>
        <rFont val="Arial Narrow"/>
        <family val="2"/>
      </rPr>
      <t>(T)</t>
    </r>
  </si>
  <si>
    <r>
      <t>ARIAS ALFARO MIGUEL ANGEL</t>
    </r>
    <r>
      <rPr>
        <b/>
        <sz val="22"/>
        <color theme="8" tint="-0.499984740745262"/>
        <rFont val="Arial Narrow"/>
        <family val="2"/>
      </rPr>
      <t xml:space="preserve"> (T)</t>
    </r>
  </si>
  <si>
    <r>
      <t>TEOFANES EDGAR AUQUI HUERTA</t>
    </r>
    <r>
      <rPr>
        <b/>
        <sz val="22"/>
        <color theme="8" tint="-0.499984740745262"/>
        <rFont val="Arial Narrow"/>
        <family val="2"/>
      </rPr>
      <t xml:space="preserve"> (P)</t>
    </r>
  </si>
  <si>
    <r>
      <t xml:space="preserve">ALVARADO PEREZ JUANA VIRGINIA </t>
    </r>
    <r>
      <rPr>
        <b/>
        <sz val="22"/>
        <color theme="8" tint="-0.499984740745262"/>
        <rFont val="Arial Narrow"/>
        <family val="2"/>
      </rPr>
      <t>(P)</t>
    </r>
    <r>
      <rPr>
        <sz val="22"/>
        <color theme="8" tint="-0.499984740745262"/>
        <rFont val="Arial Narrow"/>
        <family val="2"/>
      </rPr>
      <t xml:space="preserve"> </t>
    </r>
  </si>
  <si>
    <t>4° JUZGADO DE TRABAJO DE HUANCAYO  (CONTENCIOSO A.)</t>
  </si>
  <si>
    <t>ç</t>
  </si>
  <si>
    <t xml:space="preserve">JUZGADO DE PAZ LETRADO DE SURCUBAMBA </t>
  </si>
  <si>
    <t xml:space="preserve">JUZGADO DE PAZ LETRADO DE ACOBAMBA </t>
  </si>
  <si>
    <r>
      <t xml:space="preserve">TAFUR FUENTES CESAR AUGUSTO </t>
    </r>
    <r>
      <rPr>
        <b/>
        <sz val="22"/>
        <rFont val="Arial Narrow"/>
        <family val="2"/>
      </rPr>
      <t>(T)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</si>
</sst>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[Red]#,##0"/>
    <numFmt numFmtId="165" formatCode="0.0%"/>
  </numFmts>
  <fonts count="37" x14ac:knownFonts="1">
    <font>
      <sz val="11"/>
      <color theme="1"/>
      <name val="Calibri"/>
      <family val="2"/>
      <scheme val="minor"/>
    </font>
    <font>
      <sz val="26"/>
      <color theme="1"/>
      <name val="Arial Narrow"/>
      <family val="2"/>
    </font>
    <font>
      <b/>
      <sz val="22"/>
      <color theme="1"/>
      <name val="Arial Narrow"/>
      <family val="2"/>
    </font>
    <font>
      <b/>
      <sz val="20"/>
      <color theme="1"/>
      <name val="Arial Narrow"/>
      <family val="2"/>
    </font>
    <font>
      <b/>
      <sz val="16"/>
      <color theme="1"/>
      <name val="Arial Narrow"/>
      <family val="2"/>
    </font>
    <font>
      <b/>
      <sz val="22"/>
      <name val="Arial Narrow"/>
      <family val="2"/>
    </font>
    <font>
      <b/>
      <sz val="24"/>
      <color theme="1"/>
      <name val="Arial Narrow"/>
      <family val="2"/>
    </font>
    <font>
      <sz val="18"/>
      <color theme="1"/>
      <name val="Arial Narrow"/>
      <family val="2"/>
    </font>
    <font>
      <sz val="24"/>
      <color theme="1"/>
      <name val="Arial Narrow"/>
      <family val="2"/>
    </font>
    <font>
      <sz val="16"/>
      <color theme="1"/>
      <name val="Arial Narrow"/>
      <family val="2"/>
    </font>
    <font>
      <sz val="11"/>
      <color theme="1"/>
      <name val="Arial Narrow"/>
      <family val="2"/>
    </font>
    <font>
      <sz val="16"/>
      <name val="Arial Narrow"/>
      <family val="2"/>
    </font>
    <font>
      <sz val="11"/>
      <name val="Arial Narrow"/>
      <family val="2"/>
    </font>
    <font>
      <sz val="10"/>
      <name val="Arial"/>
      <family val="2"/>
    </font>
    <font>
      <sz val="10"/>
      <name val="Arial Narrow"/>
      <family val="2"/>
    </font>
    <font>
      <sz val="10"/>
      <color theme="1"/>
      <name val="Arial Narrow"/>
      <family val="2"/>
    </font>
    <font>
      <sz val="11"/>
      <color theme="1"/>
      <name val="Calibri"/>
      <family val="2"/>
      <scheme val="minor"/>
    </font>
    <font>
      <sz val="22"/>
      <color theme="1"/>
      <name val="Arial Narrow"/>
      <family val="2"/>
    </font>
    <font>
      <sz val="22"/>
      <name val="Arial Narrow"/>
      <family val="2"/>
    </font>
    <font>
      <b/>
      <sz val="11"/>
      <color rgb="FFFF0000"/>
      <name val="Arial Narrow"/>
      <family val="2"/>
    </font>
    <font>
      <b/>
      <sz val="72"/>
      <color theme="1"/>
      <name val="Arial Narrow"/>
      <family val="2"/>
    </font>
    <font>
      <b/>
      <sz val="22"/>
      <color theme="0"/>
      <name val="Arial Narrow"/>
      <family val="2"/>
    </font>
    <font>
      <sz val="22"/>
      <color rgb="FFFF0000"/>
      <name val="Arial Narrow"/>
      <family val="2"/>
    </font>
    <font>
      <b/>
      <sz val="26"/>
      <color theme="1"/>
      <name val="Arial Narrow"/>
      <family val="2"/>
    </font>
    <font>
      <b/>
      <sz val="26"/>
      <name val="Arial Narrow"/>
      <family val="2"/>
    </font>
    <font>
      <b/>
      <sz val="72"/>
      <name val="Arial Narrow"/>
      <family val="2"/>
    </font>
    <font>
      <b/>
      <sz val="24"/>
      <name val="Arial Narrow"/>
      <family val="2"/>
    </font>
    <font>
      <b/>
      <sz val="22"/>
      <color rgb="FFC00000"/>
      <name val="Arial Narrow"/>
      <family val="2"/>
    </font>
    <font>
      <b/>
      <sz val="26"/>
      <color rgb="FF002060"/>
      <name val="Arial Narrow"/>
      <family val="2"/>
    </font>
    <font>
      <b/>
      <sz val="26"/>
      <color theme="8" tint="-0.249977111117893"/>
      <name val="Arial Narrow"/>
      <family val="2"/>
    </font>
    <font>
      <b/>
      <sz val="26"/>
      <color theme="7" tint="-0.249977111117893"/>
      <name val="Arial Narrow"/>
      <family val="2"/>
    </font>
    <font>
      <b/>
      <sz val="24"/>
      <color rgb="FFC00000"/>
      <name val="Arial Narrow"/>
      <family val="2"/>
    </font>
    <font>
      <sz val="22"/>
      <color theme="8" tint="-0.499984740745262"/>
      <name val="Arial Narrow"/>
      <family val="2"/>
    </font>
    <font>
      <b/>
      <sz val="22"/>
      <color theme="8" tint="-0.499984740745262"/>
      <name val="Arial Narrow"/>
      <family val="2"/>
    </font>
    <font>
      <b/>
      <sz val="36"/>
      <color rgb="FF0033CC"/>
      <name val="Arial Narrow"/>
      <family val="2"/>
    </font>
    <font>
      <b/>
      <sz val="36"/>
      <color theme="0"/>
      <name val="Arial Narrow"/>
      <family val="2"/>
    </font>
    <font>
      <sz val="22"/>
      <color theme="1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2F7E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40">
    <border>
      <left/>
      <right/>
      <top/>
      <bottom/>
      <diagonal/>
    </border>
    <border>
      <left/>
      <right style="medium">
        <color theme="8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medium">
        <color theme="8" tint="-0.499984740745262"/>
      </left>
      <right style="medium">
        <color theme="8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medium">
        <color theme="8" tint="-0.499984740745262"/>
      </left>
      <right style="double">
        <color theme="8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medium">
        <color theme="8" tint="-0.499984740745262"/>
      </left>
      <right/>
      <top style="medium">
        <color theme="8" tint="-0.499984740745262"/>
      </top>
      <bottom style="medium">
        <color theme="8" tint="-0.499984740745262"/>
      </bottom>
      <diagonal/>
    </border>
    <border>
      <left style="double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 style="double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8" tint="-0.499984740745262"/>
      </left>
      <right style="double">
        <color theme="8" tint="-0.499984740745262"/>
      </right>
      <top style="medium">
        <color theme="8" tint="-0.499984740745262"/>
      </top>
      <bottom/>
      <diagonal/>
    </border>
    <border>
      <left style="double">
        <color theme="4" tint="-0.499984740745262"/>
      </left>
      <right style="medium">
        <color theme="8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medium">
        <color theme="8" tint="-0.499984740745262"/>
      </left>
      <right style="double">
        <color theme="4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double">
        <color theme="8" tint="-0.499984740745262"/>
      </left>
      <right/>
      <top style="double">
        <color theme="8" tint="-0.499984740745262"/>
      </top>
      <bottom style="thin">
        <color theme="8" tint="-0.499984740745262"/>
      </bottom>
      <diagonal/>
    </border>
    <border>
      <left style="double">
        <color theme="8" tint="-0.499984740745262"/>
      </left>
      <right/>
      <top style="thin">
        <color theme="8" tint="-0.499984740745262"/>
      </top>
      <bottom style="thin">
        <color theme="8" tint="-0.499984740745262"/>
      </bottom>
      <diagonal/>
    </border>
    <border>
      <left style="double">
        <color theme="8" tint="-0.499984740745262"/>
      </left>
      <right style="medium">
        <color theme="8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medium">
        <color theme="8" tint="-0.499984740745262"/>
      </left>
      <right style="medium">
        <color theme="8" tint="-0.499984740745262"/>
      </right>
      <top/>
      <bottom style="medium">
        <color theme="8" tint="-0.499984740745262"/>
      </bottom>
      <diagonal/>
    </border>
    <border>
      <left style="medium">
        <color theme="8" tint="-0.499984740745262"/>
      </left>
      <right/>
      <top/>
      <bottom style="medium">
        <color theme="8" tint="-0.499984740745262"/>
      </bottom>
      <diagonal/>
    </border>
    <border>
      <left style="double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 style="double">
        <color theme="4" tint="-0.499984740745262"/>
      </right>
      <top/>
      <bottom style="medium">
        <color theme="4" tint="-0.499984740745262"/>
      </bottom>
      <diagonal/>
    </border>
    <border>
      <left style="double">
        <color theme="4" tint="-0.499984740745262"/>
      </left>
      <right style="medium">
        <color theme="8" tint="-0.499984740745262"/>
      </right>
      <top/>
      <bottom style="medium">
        <color theme="8" tint="-0.499984740745262"/>
      </bottom>
      <diagonal/>
    </border>
    <border>
      <left style="medium">
        <color theme="8" tint="-0.499984740745262"/>
      </left>
      <right style="double">
        <color theme="4" tint="-0.499984740745262"/>
      </right>
      <top/>
      <bottom style="medium">
        <color theme="8" tint="-0.499984740745262"/>
      </bottom>
      <diagonal/>
    </border>
    <border>
      <left style="medium">
        <color theme="8" tint="-0.499984740745262"/>
      </left>
      <right style="double">
        <color theme="8" tint="-0.499984740745262"/>
      </right>
      <top/>
      <bottom style="medium">
        <color theme="8" tint="-0.499984740745262"/>
      </bottom>
      <diagonal/>
    </border>
    <border>
      <left style="thin">
        <color theme="8" tint="-0.499984740745262"/>
      </left>
      <right style="medium">
        <color theme="8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medium">
        <color theme="8" tint="-0.499984740745262"/>
      </left>
      <right style="thin">
        <color theme="8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/>
      <right/>
      <top style="double">
        <color rgb="FF0070C0"/>
      </top>
      <bottom/>
      <diagonal/>
    </border>
    <border>
      <left style="double">
        <color rgb="FF0070C0"/>
      </left>
      <right/>
      <top style="thin">
        <color auto="1"/>
      </top>
      <bottom style="thin">
        <color auto="1"/>
      </bottom>
      <diagonal/>
    </border>
    <border>
      <left style="double">
        <color rgb="FF0070C0"/>
      </left>
      <right/>
      <top style="thin">
        <color auto="1"/>
      </top>
      <bottom style="double">
        <color rgb="FF0070C0"/>
      </bottom>
      <diagonal/>
    </border>
    <border>
      <left style="medium">
        <color theme="8" tint="-0.499984740745262"/>
      </left>
      <right style="medium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medium">
        <color theme="8" tint="-0.499984740745262"/>
      </left>
      <right/>
      <top style="thin">
        <color theme="8" tint="-0.499984740745262"/>
      </top>
      <bottom style="thin">
        <color theme="8" tint="-0.499984740745262"/>
      </bottom>
      <diagonal/>
    </border>
    <border>
      <left style="double">
        <color theme="4" tint="-0.499984740745262"/>
      </left>
      <right style="medium">
        <color theme="4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medium">
        <color theme="4" tint="-0.499984740745262"/>
      </left>
      <right style="double">
        <color theme="4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double">
        <color theme="4" tint="-0.499984740745262"/>
      </left>
      <right style="medium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medium">
        <color theme="8" tint="-0.499984740745262"/>
      </left>
      <right style="double">
        <color theme="4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thin">
        <color theme="8" tint="-0.499984740745262"/>
      </left>
      <right style="medium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medium">
        <color theme="8" tint="-0.499984740745262"/>
      </left>
      <right style="thin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double">
        <color theme="4" tint="-0.499984740745262"/>
      </left>
      <right style="double">
        <color theme="4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double">
        <color theme="4" tint="-0.499984740745262"/>
      </left>
      <right style="double">
        <color theme="4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double">
        <color theme="4" tint="-0.499984740745262"/>
      </left>
      <right style="medium">
        <color theme="4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medium">
        <color theme="4" tint="-0.499984740745262"/>
      </left>
      <right style="double">
        <color theme="4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double">
        <color theme="4" tint="-0.499984740745262"/>
      </left>
      <right style="medium">
        <color theme="4" tint="-0.499984740745262"/>
      </right>
      <top/>
      <bottom style="medium">
        <color theme="8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8" tint="-0.499984740745262"/>
      </bottom>
      <diagonal/>
    </border>
    <border>
      <left style="medium">
        <color theme="4" tint="-0.499984740745262"/>
      </left>
      <right style="double">
        <color theme="4" tint="-0.499984740745262"/>
      </right>
      <top/>
      <bottom style="medium">
        <color theme="8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 style="double">
        <color theme="4" tint="-0.499984740745262"/>
      </left>
      <right style="medium">
        <color theme="8" tint="-0.499984740745262"/>
      </right>
      <top/>
      <bottom/>
      <diagonal/>
    </border>
    <border>
      <left/>
      <right style="double">
        <color theme="4" tint="-0.499984740745262"/>
      </right>
      <top/>
      <bottom/>
      <diagonal/>
    </border>
    <border>
      <left style="double">
        <color theme="4" tint="-0.499984740745262"/>
      </left>
      <right style="thin">
        <color theme="8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thin">
        <color theme="8" tint="-0.499984740745262"/>
      </left>
      <right style="double">
        <color theme="4" tint="-0.499984740745262"/>
      </right>
      <top style="medium">
        <color theme="8" tint="-0.499984740745262"/>
      </top>
      <bottom style="medium">
        <color theme="8" tint="-0.499984740745262"/>
      </bottom>
      <diagonal/>
    </border>
    <border>
      <left style="double">
        <color theme="4" tint="-0.499984740745262"/>
      </left>
      <right style="thin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double">
        <color theme="4" tint="-0.499984740745262"/>
      </left>
      <right style="double">
        <color theme="4" tint="-0.499984740745262"/>
      </right>
      <top style="double">
        <color theme="4" tint="-0.499984740745262"/>
      </top>
      <bottom style="medium">
        <color theme="8" tint="-0.499984740745262"/>
      </bottom>
      <diagonal/>
    </border>
    <border>
      <left style="medium">
        <color theme="8" tint="-0.499984740745262"/>
      </left>
      <right style="thin">
        <color theme="8" tint="-0.499984740745262"/>
      </right>
      <top/>
      <bottom style="medium">
        <color theme="8" tint="-0.499984740745262"/>
      </bottom>
      <diagonal/>
    </border>
    <border>
      <left style="thin">
        <color theme="8" tint="-0.499984740745262"/>
      </left>
      <right style="medium">
        <color theme="8" tint="-0.499984740745262"/>
      </right>
      <top/>
      <bottom style="medium">
        <color theme="8" tint="-0.499984740745262"/>
      </bottom>
      <diagonal/>
    </border>
    <border>
      <left style="thin">
        <color theme="8" tint="-0.499984740745262"/>
      </left>
      <right style="double">
        <color theme="4" tint="-0.499984740745262"/>
      </right>
      <top/>
      <bottom style="medium">
        <color theme="8" tint="-0.499984740745262"/>
      </bottom>
      <diagonal/>
    </border>
    <border>
      <left style="double">
        <color theme="4" tint="-0.499984740745262"/>
      </left>
      <right style="medium">
        <color theme="8" tint="-0.499984740745262"/>
      </right>
      <top style="double">
        <color theme="4" tint="-0.499984740745262"/>
      </top>
      <bottom style="double">
        <color theme="4" tint="-0.499984740745262"/>
      </bottom>
      <diagonal/>
    </border>
    <border>
      <left style="medium">
        <color theme="8" tint="-0.499984740745262"/>
      </left>
      <right style="medium">
        <color theme="8" tint="-0.499984740745262"/>
      </right>
      <top style="double">
        <color theme="4" tint="-0.499984740745262"/>
      </top>
      <bottom style="double">
        <color theme="4" tint="-0.499984740745262"/>
      </bottom>
      <diagonal/>
    </border>
    <border>
      <left style="medium">
        <color theme="8" tint="-0.499984740745262"/>
      </left>
      <right/>
      <top style="double">
        <color theme="4" tint="-0.499984740745262"/>
      </top>
      <bottom style="double">
        <color theme="4" tint="-0.499984740745262"/>
      </bottom>
      <diagonal/>
    </border>
    <border>
      <left style="double">
        <color theme="8" tint="-0.499984740745262"/>
      </left>
      <right style="medium">
        <color theme="8" tint="-0.499984740745262"/>
      </right>
      <top style="double">
        <color theme="4" tint="-0.499984740745262"/>
      </top>
      <bottom style="double">
        <color theme="4" tint="-0.499984740745262"/>
      </bottom>
      <diagonal/>
    </border>
    <border>
      <left style="medium">
        <color theme="8" tint="-0.499984740745262"/>
      </left>
      <right style="double">
        <color theme="4" tint="-0.499984740745262"/>
      </right>
      <top style="double">
        <color theme="4" tint="-0.499984740745262"/>
      </top>
      <bottom style="double">
        <color theme="4" tint="-0.499984740745262"/>
      </bottom>
      <diagonal/>
    </border>
    <border>
      <left style="double">
        <color theme="4" tint="-0.499984740745262"/>
      </left>
      <right style="medium">
        <color theme="4" tint="-0.499984740745262"/>
      </right>
      <top style="double">
        <color theme="4" tint="-0.499984740745262"/>
      </top>
      <bottom style="double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 style="double">
        <color theme="4" tint="-0.499984740745262"/>
      </top>
      <bottom style="double">
        <color theme="4" tint="-0.499984740745262"/>
      </bottom>
      <diagonal/>
    </border>
    <border>
      <left style="medium">
        <color theme="4" tint="-0.499984740745262"/>
      </left>
      <right style="double">
        <color theme="4" tint="-0.499984740745262"/>
      </right>
      <top style="double">
        <color theme="4" tint="-0.499984740745262"/>
      </top>
      <bottom style="double">
        <color theme="4" tint="-0.499984740745262"/>
      </bottom>
      <diagonal/>
    </border>
    <border>
      <left style="medium">
        <color theme="4" tint="-0.499984740745262"/>
      </left>
      <right/>
      <top style="double">
        <color theme="4" tint="-0.499984740745262"/>
      </top>
      <bottom style="double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 style="double">
        <color theme="4" tint="-0.499984740745262"/>
      </top>
      <bottom/>
      <diagonal/>
    </border>
    <border>
      <left style="double">
        <color theme="4" tint="-0.499984740745262"/>
      </left>
      <right style="medium">
        <color theme="8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medium">
        <color theme="8" tint="-0.499984740745262"/>
      </left>
      <right style="double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double">
        <color theme="4" tint="-0.499984740745262"/>
      </left>
      <right style="medium">
        <color theme="8" tint="-0.499984740745262"/>
      </right>
      <top style="thin">
        <color theme="4" tint="-0.499984740745262"/>
      </top>
      <bottom style="double">
        <color rgb="FF0070C0"/>
      </bottom>
      <diagonal/>
    </border>
    <border>
      <left style="medium">
        <color theme="8" tint="-0.499984740745262"/>
      </left>
      <right style="double">
        <color theme="4" tint="-0.499984740745262"/>
      </right>
      <top style="thin">
        <color theme="4" tint="-0.499984740745262"/>
      </top>
      <bottom style="double">
        <color rgb="FF0070C0"/>
      </bottom>
      <diagonal/>
    </border>
    <border>
      <left style="double">
        <color theme="4" tint="-0.499984740745262"/>
      </left>
      <right style="double">
        <color theme="4" tint="-0.499984740745262"/>
      </right>
      <top style="medium">
        <color theme="8" tint="-0.499984740745262"/>
      </top>
      <bottom/>
      <diagonal/>
    </border>
    <border>
      <left style="double">
        <color theme="4" tint="-0.499984740745262"/>
      </left>
      <right style="medium">
        <color theme="4" tint="-0.499984740745262"/>
      </right>
      <top style="medium">
        <color theme="8" tint="-0.499984740745262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8" tint="-0.499984740745262"/>
      </top>
      <bottom/>
      <diagonal/>
    </border>
    <border>
      <left style="medium">
        <color theme="4" tint="-0.499984740745262"/>
      </left>
      <right style="double">
        <color theme="4" tint="-0.499984740745262"/>
      </right>
      <top style="medium">
        <color theme="8" tint="-0.499984740745262"/>
      </top>
      <bottom/>
      <diagonal/>
    </border>
    <border>
      <left style="double">
        <color theme="4" tint="-0.499984740745262"/>
      </left>
      <right style="medium">
        <color theme="8" tint="-0.499984740745262"/>
      </right>
      <top style="medium">
        <color theme="8" tint="-0.499984740745262"/>
      </top>
      <bottom/>
      <diagonal/>
    </border>
    <border>
      <left style="medium">
        <color theme="8" tint="-0.499984740745262"/>
      </left>
      <right style="medium">
        <color theme="8" tint="-0.499984740745262"/>
      </right>
      <top style="medium">
        <color theme="8" tint="-0.499984740745262"/>
      </top>
      <bottom/>
      <diagonal/>
    </border>
    <border>
      <left style="medium">
        <color theme="8" tint="-0.499984740745262"/>
      </left>
      <right style="double">
        <color theme="4" tint="-0.499984740745262"/>
      </right>
      <top style="medium">
        <color theme="8" tint="-0.499984740745262"/>
      </top>
      <bottom/>
      <diagonal/>
    </border>
    <border>
      <left style="double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 style="double">
        <color theme="4" tint="-0.499984740745262"/>
      </right>
      <top style="medium">
        <color theme="4" tint="-0.499984740745262"/>
      </top>
      <bottom/>
      <diagonal/>
    </border>
    <border>
      <left style="medium">
        <color theme="8" tint="-0.499984740745262"/>
      </left>
      <right/>
      <top style="medium">
        <color theme="8" tint="-0.499984740745262"/>
      </top>
      <bottom/>
      <diagonal/>
    </border>
    <border>
      <left style="double">
        <color theme="4" tint="-0.499984740745262"/>
      </left>
      <right style="thin">
        <color theme="8" tint="-0.499984740745262"/>
      </right>
      <top style="medium">
        <color theme="8" tint="-0.499984740745262"/>
      </top>
      <bottom/>
      <diagonal/>
    </border>
    <border>
      <left style="thin">
        <color theme="8" tint="-0.499984740745262"/>
      </left>
      <right style="medium">
        <color theme="8" tint="-0.499984740745262"/>
      </right>
      <top style="medium">
        <color theme="8" tint="-0.499984740745262"/>
      </top>
      <bottom/>
      <diagonal/>
    </border>
    <border>
      <left style="medium">
        <color theme="8" tint="-0.499984740745262"/>
      </left>
      <right style="thin">
        <color theme="8" tint="-0.499984740745262"/>
      </right>
      <top style="medium">
        <color theme="8" tint="-0.499984740745262"/>
      </top>
      <bottom/>
      <diagonal/>
    </border>
    <border>
      <left style="thin">
        <color theme="8" tint="-0.499984740745262"/>
      </left>
      <right style="double">
        <color theme="4" tint="-0.499984740745262"/>
      </right>
      <top style="medium">
        <color theme="8" tint="-0.499984740745262"/>
      </top>
      <bottom/>
      <diagonal/>
    </border>
    <border>
      <left style="double">
        <color rgb="FF0070C0"/>
      </left>
      <right/>
      <top/>
      <bottom style="thin">
        <color auto="1"/>
      </bottom>
      <diagonal/>
    </border>
    <border>
      <left style="double">
        <color theme="4" tint="-0.499984740745262"/>
      </left>
      <right style="double">
        <color theme="4" tint="-0.499984740745262"/>
      </right>
      <top style="double">
        <color theme="8" tint="-0.499984740745262"/>
      </top>
      <bottom style="thin">
        <color theme="8" tint="-0.499984740745262"/>
      </bottom>
      <diagonal/>
    </border>
    <border>
      <left style="double">
        <color theme="4" tint="-0.499984740745262"/>
      </left>
      <right style="medium">
        <color theme="4" tint="-0.499984740745262"/>
      </right>
      <top style="double">
        <color theme="8" tint="-0.499984740745262"/>
      </top>
      <bottom style="thin">
        <color theme="8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 style="double">
        <color theme="8" tint="-0.499984740745262"/>
      </top>
      <bottom style="thin">
        <color theme="8" tint="-0.499984740745262"/>
      </bottom>
      <diagonal/>
    </border>
    <border>
      <left style="medium">
        <color theme="4" tint="-0.499984740745262"/>
      </left>
      <right style="double">
        <color theme="4" tint="-0.499984740745262"/>
      </right>
      <top style="double">
        <color theme="8" tint="-0.499984740745262"/>
      </top>
      <bottom style="thin">
        <color theme="8" tint="-0.499984740745262"/>
      </bottom>
      <diagonal/>
    </border>
    <border>
      <left style="double">
        <color theme="4" tint="-0.499984740745262"/>
      </left>
      <right style="medium">
        <color theme="8" tint="-0.499984740745262"/>
      </right>
      <top style="double">
        <color theme="8" tint="-0.499984740745262"/>
      </top>
      <bottom style="thin">
        <color theme="8" tint="-0.499984740745262"/>
      </bottom>
      <diagonal/>
    </border>
    <border>
      <left style="medium">
        <color theme="8" tint="-0.499984740745262"/>
      </left>
      <right style="medium">
        <color theme="8" tint="-0.499984740745262"/>
      </right>
      <top style="double">
        <color theme="8" tint="-0.499984740745262"/>
      </top>
      <bottom style="thin">
        <color theme="8" tint="-0.499984740745262"/>
      </bottom>
      <diagonal/>
    </border>
    <border>
      <left style="medium">
        <color theme="8" tint="-0.499984740745262"/>
      </left>
      <right style="double">
        <color theme="4" tint="-0.499984740745262"/>
      </right>
      <top style="double">
        <color theme="8" tint="-0.499984740745262"/>
      </top>
      <bottom style="thin">
        <color theme="8" tint="-0.499984740745262"/>
      </bottom>
      <diagonal/>
    </border>
    <border>
      <left style="medium">
        <color theme="8" tint="-0.499984740745262"/>
      </left>
      <right/>
      <top style="double">
        <color theme="8" tint="-0.499984740745262"/>
      </top>
      <bottom style="thin">
        <color theme="8" tint="-0.499984740745262"/>
      </bottom>
      <diagonal/>
    </border>
    <border>
      <left style="medium">
        <color theme="4" tint="-0.499984740745262"/>
      </left>
      <right/>
      <top style="double">
        <color theme="8" tint="-0.499984740745262"/>
      </top>
      <bottom style="thin">
        <color theme="8" tint="-0.499984740745262"/>
      </bottom>
      <diagonal/>
    </border>
    <border>
      <left style="double">
        <color theme="4" tint="-0.499984740745262"/>
      </left>
      <right style="thin">
        <color theme="8" tint="-0.499984740745262"/>
      </right>
      <top style="double">
        <color theme="8" tint="-0.499984740745262"/>
      </top>
      <bottom style="thin">
        <color theme="8" tint="-0.499984740745262"/>
      </bottom>
      <diagonal/>
    </border>
    <border>
      <left style="thin">
        <color theme="8" tint="-0.499984740745262"/>
      </left>
      <right style="medium">
        <color theme="8" tint="-0.499984740745262"/>
      </right>
      <top style="double">
        <color theme="8" tint="-0.499984740745262"/>
      </top>
      <bottom style="thin">
        <color theme="8" tint="-0.499984740745262"/>
      </bottom>
      <diagonal/>
    </border>
    <border>
      <left style="medium">
        <color theme="8" tint="-0.499984740745262"/>
      </left>
      <right style="thin">
        <color theme="8" tint="-0.499984740745262"/>
      </right>
      <top style="double">
        <color theme="8" tint="-0.499984740745262"/>
      </top>
      <bottom style="thin">
        <color theme="8" tint="-0.499984740745262"/>
      </bottom>
      <diagonal/>
    </border>
    <border>
      <left style="thin">
        <color theme="8" tint="-0.499984740745262"/>
      </left>
      <right style="double">
        <color theme="8" tint="-0.499984740745262"/>
      </right>
      <top style="double">
        <color theme="8" tint="-0.499984740745262"/>
      </top>
      <bottom style="thin">
        <color theme="8" tint="-0.499984740745262"/>
      </bottom>
      <diagonal/>
    </border>
    <border>
      <left style="medium">
        <color theme="4" tint="-0.499984740745262"/>
      </left>
      <right/>
      <top style="thin">
        <color theme="8" tint="-0.499984740745262"/>
      </top>
      <bottom style="thin">
        <color theme="8" tint="-0.499984740745262"/>
      </bottom>
      <diagonal/>
    </border>
    <border>
      <left style="thin">
        <color theme="8" tint="-0.499984740745262"/>
      </left>
      <right style="double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double">
        <color rgb="FF0070C0"/>
      </left>
      <right style="double">
        <color theme="4" tint="-0.499984740745262"/>
      </right>
      <top style="double">
        <color rgb="FF0070C0"/>
      </top>
      <bottom style="thin">
        <color rgb="FF0070C0"/>
      </bottom>
      <diagonal/>
    </border>
    <border>
      <left style="double">
        <color theme="4" tint="-0.499984740745262"/>
      </left>
      <right style="medium">
        <color theme="4" tint="-0.499984740745262"/>
      </right>
      <top style="double">
        <color rgb="FF0070C0"/>
      </top>
      <bottom style="thin">
        <color rgb="FF0070C0"/>
      </bottom>
      <diagonal/>
    </border>
    <border>
      <left style="medium">
        <color theme="4" tint="-0.499984740745262"/>
      </left>
      <right style="medium">
        <color theme="4" tint="-0.499984740745262"/>
      </right>
      <top style="double">
        <color rgb="FF0070C0"/>
      </top>
      <bottom style="thin">
        <color rgb="FF0070C0"/>
      </bottom>
      <diagonal/>
    </border>
    <border>
      <left style="medium">
        <color theme="4" tint="-0.499984740745262"/>
      </left>
      <right style="double">
        <color theme="4" tint="-0.499984740745262"/>
      </right>
      <top style="double">
        <color rgb="FF0070C0"/>
      </top>
      <bottom style="thin">
        <color rgb="FF0070C0"/>
      </bottom>
      <diagonal/>
    </border>
    <border>
      <left style="double">
        <color theme="4" tint="-0.499984740745262"/>
      </left>
      <right style="medium">
        <color theme="8" tint="-0.499984740745262"/>
      </right>
      <top style="double">
        <color rgb="FF0070C0"/>
      </top>
      <bottom style="thin">
        <color rgb="FF0070C0"/>
      </bottom>
      <diagonal/>
    </border>
    <border>
      <left style="medium">
        <color theme="8" tint="-0.499984740745262"/>
      </left>
      <right style="medium">
        <color theme="8" tint="-0.499984740745262"/>
      </right>
      <top style="double">
        <color rgb="FF0070C0"/>
      </top>
      <bottom style="thin">
        <color rgb="FF0070C0"/>
      </bottom>
      <diagonal/>
    </border>
    <border>
      <left style="medium">
        <color theme="8" tint="-0.499984740745262"/>
      </left>
      <right style="double">
        <color theme="4" tint="-0.499984740745262"/>
      </right>
      <top style="double">
        <color rgb="FF0070C0"/>
      </top>
      <bottom style="thin">
        <color rgb="FF0070C0"/>
      </bottom>
      <diagonal/>
    </border>
    <border>
      <left style="medium">
        <color theme="8" tint="-0.499984740745262"/>
      </left>
      <right/>
      <top style="double">
        <color rgb="FF0070C0"/>
      </top>
      <bottom style="thin">
        <color rgb="FF0070C0"/>
      </bottom>
      <diagonal/>
    </border>
    <border>
      <left style="medium">
        <color theme="4" tint="-0.499984740745262"/>
      </left>
      <right/>
      <top style="double">
        <color rgb="FF0070C0"/>
      </top>
      <bottom style="thin">
        <color rgb="FF0070C0"/>
      </bottom>
      <diagonal/>
    </border>
    <border>
      <left style="double">
        <color theme="4" tint="-0.499984740745262"/>
      </left>
      <right style="thin">
        <color theme="8" tint="-0.499984740745262"/>
      </right>
      <top style="double">
        <color rgb="FF0070C0"/>
      </top>
      <bottom style="thin">
        <color rgb="FF0070C0"/>
      </bottom>
      <diagonal/>
    </border>
    <border>
      <left style="thin">
        <color theme="8" tint="-0.499984740745262"/>
      </left>
      <right style="medium">
        <color theme="8" tint="-0.499984740745262"/>
      </right>
      <top style="double">
        <color rgb="FF0070C0"/>
      </top>
      <bottom style="thin">
        <color rgb="FF0070C0"/>
      </bottom>
      <diagonal/>
    </border>
    <border>
      <left style="medium">
        <color theme="8" tint="-0.499984740745262"/>
      </left>
      <right style="thin">
        <color theme="8" tint="-0.499984740745262"/>
      </right>
      <top style="double">
        <color rgb="FF0070C0"/>
      </top>
      <bottom style="thin">
        <color rgb="FF0070C0"/>
      </bottom>
      <diagonal/>
    </border>
    <border>
      <left style="thin">
        <color theme="8" tint="-0.499984740745262"/>
      </left>
      <right style="double">
        <color rgb="FF0070C0"/>
      </right>
      <top style="double">
        <color rgb="FF0070C0"/>
      </top>
      <bottom style="thin">
        <color rgb="FF0070C0"/>
      </bottom>
      <diagonal/>
    </border>
    <border>
      <left style="double">
        <color rgb="FF0070C0"/>
      </left>
      <right style="double">
        <color theme="4" tint="-0.499984740745262"/>
      </right>
      <top style="thin">
        <color rgb="FF0070C0"/>
      </top>
      <bottom style="thin">
        <color rgb="FF0070C0"/>
      </bottom>
      <diagonal/>
    </border>
    <border>
      <left style="double">
        <color theme="4" tint="-0.499984740745262"/>
      </left>
      <right style="medium">
        <color theme="4" tint="-0.499984740745262"/>
      </right>
      <top style="thin">
        <color rgb="FF0070C0"/>
      </top>
      <bottom style="thin">
        <color rgb="FF0070C0"/>
      </bottom>
      <diagonal/>
    </border>
    <border>
      <left style="medium">
        <color theme="4" tint="-0.499984740745262"/>
      </left>
      <right style="medium">
        <color theme="4" tint="-0.499984740745262"/>
      </right>
      <top style="thin">
        <color rgb="FF0070C0"/>
      </top>
      <bottom style="thin">
        <color rgb="FF0070C0"/>
      </bottom>
      <diagonal/>
    </border>
    <border>
      <left style="medium">
        <color theme="4" tint="-0.499984740745262"/>
      </left>
      <right style="double">
        <color theme="4" tint="-0.499984740745262"/>
      </right>
      <top style="thin">
        <color rgb="FF0070C0"/>
      </top>
      <bottom style="thin">
        <color rgb="FF0070C0"/>
      </bottom>
      <diagonal/>
    </border>
    <border>
      <left style="double">
        <color theme="4" tint="-0.499984740745262"/>
      </left>
      <right style="medium">
        <color theme="8" tint="-0.499984740745262"/>
      </right>
      <top style="thin">
        <color rgb="FF0070C0"/>
      </top>
      <bottom style="thin">
        <color rgb="FF0070C0"/>
      </bottom>
      <diagonal/>
    </border>
    <border>
      <left style="medium">
        <color theme="8" tint="-0.499984740745262"/>
      </left>
      <right style="medium">
        <color theme="8" tint="-0.499984740745262"/>
      </right>
      <top style="thin">
        <color rgb="FF0070C0"/>
      </top>
      <bottom style="thin">
        <color rgb="FF0070C0"/>
      </bottom>
      <diagonal/>
    </border>
    <border>
      <left style="medium">
        <color theme="8" tint="-0.499984740745262"/>
      </left>
      <right style="double">
        <color theme="4" tint="-0.499984740745262"/>
      </right>
      <top style="thin">
        <color rgb="FF0070C0"/>
      </top>
      <bottom style="thin">
        <color rgb="FF0070C0"/>
      </bottom>
      <diagonal/>
    </border>
    <border>
      <left style="medium">
        <color theme="8" tint="-0.499984740745262"/>
      </left>
      <right/>
      <top style="thin">
        <color rgb="FF0070C0"/>
      </top>
      <bottom style="thin">
        <color rgb="FF0070C0"/>
      </bottom>
      <diagonal/>
    </border>
    <border>
      <left style="medium">
        <color theme="4" tint="-0.499984740745262"/>
      </left>
      <right/>
      <top style="thin">
        <color rgb="FF0070C0"/>
      </top>
      <bottom style="thin">
        <color rgb="FF0070C0"/>
      </bottom>
      <diagonal/>
    </border>
    <border>
      <left style="double">
        <color theme="4" tint="-0.499984740745262"/>
      </left>
      <right style="thin">
        <color theme="8" tint="-0.499984740745262"/>
      </right>
      <top style="thin">
        <color rgb="FF0070C0"/>
      </top>
      <bottom style="thin">
        <color rgb="FF0070C0"/>
      </bottom>
      <diagonal/>
    </border>
    <border>
      <left style="thin">
        <color theme="8" tint="-0.499984740745262"/>
      </left>
      <right style="medium">
        <color theme="8" tint="-0.499984740745262"/>
      </right>
      <top style="thin">
        <color rgb="FF0070C0"/>
      </top>
      <bottom style="thin">
        <color rgb="FF0070C0"/>
      </bottom>
      <diagonal/>
    </border>
    <border>
      <left style="medium">
        <color theme="8" tint="-0.499984740745262"/>
      </left>
      <right style="thin">
        <color theme="8" tint="-0.499984740745262"/>
      </right>
      <top style="thin">
        <color rgb="FF0070C0"/>
      </top>
      <bottom style="thin">
        <color rgb="FF0070C0"/>
      </bottom>
      <diagonal/>
    </border>
    <border>
      <left style="thin">
        <color theme="8" tint="-0.499984740745262"/>
      </left>
      <right style="double">
        <color rgb="FF0070C0"/>
      </right>
      <top style="thin">
        <color rgb="FF0070C0"/>
      </top>
      <bottom style="thin">
        <color rgb="FF0070C0"/>
      </bottom>
      <diagonal/>
    </border>
    <border>
      <left style="double">
        <color rgb="FF0070C0"/>
      </left>
      <right style="double">
        <color theme="4" tint="-0.499984740745262"/>
      </right>
      <top style="thin">
        <color rgb="FF0070C0"/>
      </top>
      <bottom style="double">
        <color rgb="FF0070C0"/>
      </bottom>
      <diagonal/>
    </border>
    <border>
      <left style="double">
        <color theme="4" tint="-0.499984740745262"/>
      </left>
      <right style="medium">
        <color theme="4" tint="-0.499984740745262"/>
      </right>
      <top style="thin">
        <color rgb="FF0070C0"/>
      </top>
      <bottom style="double">
        <color rgb="FF0070C0"/>
      </bottom>
      <diagonal/>
    </border>
    <border>
      <left style="medium">
        <color theme="4" tint="-0.499984740745262"/>
      </left>
      <right style="medium">
        <color theme="4" tint="-0.499984740745262"/>
      </right>
      <top style="thin">
        <color rgb="FF0070C0"/>
      </top>
      <bottom style="double">
        <color rgb="FF0070C0"/>
      </bottom>
      <diagonal/>
    </border>
    <border>
      <left style="medium">
        <color theme="4" tint="-0.499984740745262"/>
      </left>
      <right style="double">
        <color theme="4" tint="-0.499984740745262"/>
      </right>
      <top style="thin">
        <color rgb="FF0070C0"/>
      </top>
      <bottom style="double">
        <color rgb="FF0070C0"/>
      </bottom>
      <diagonal/>
    </border>
    <border>
      <left style="double">
        <color theme="4" tint="-0.499984740745262"/>
      </left>
      <right style="medium">
        <color theme="8" tint="-0.499984740745262"/>
      </right>
      <top style="thin">
        <color rgb="FF0070C0"/>
      </top>
      <bottom style="double">
        <color rgb="FF0070C0"/>
      </bottom>
      <diagonal/>
    </border>
    <border>
      <left style="medium">
        <color theme="8" tint="-0.499984740745262"/>
      </left>
      <right style="medium">
        <color theme="8" tint="-0.499984740745262"/>
      </right>
      <top style="thin">
        <color rgb="FF0070C0"/>
      </top>
      <bottom style="double">
        <color rgb="FF0070C0"/>
      </bottom>
      <diagonal/>
    </border>
    <border>
      <left style="medium">
        <color theme="8" tint="-0.499984740745262"/>
      </left>
      <right style="double">
        <color theme="4" tint="-0.499984740745262"/>
      </right>
      <top style="thin">
        <color rgb="FF0070C0"/>
      </top>
      <bottom style="double">
        <color rgb="FF0070C0"/>
      </bottom>
      <diagonal/>
    </border>
    <border>
      <left style="medium">
        <color theme="8" tint="-0.499984740745262"/>
      </left>
      <right/>
      <top style="thin">
        <color rgb="FF0070C0"/>
      </top>
      <bottom style="double">
        <color rgb="FF0070C0"/>
      </bottom>
      <diagonal/>
    </border>
    <border>
      <left style="medium">
        <color theme="4" tint="-0.499984740745262"/>
      </left>
      <right/>
      <top style="thin">
        <color rgb="FF0070C0"/>
      </top>
      <bottom style="double">
        <color rgb="FF0070C0"/>
      </bottom>
      <diagonal/>
    </border>
    <border>
      <left style="double">
        <color theme="4" tint="-0.499984740745262"/>
      </left>
      <right style="thin">
        <color theme="8" tint="-0.499984740745262"/>
      </right>
      <top style="thin">
        <color rgb="FF0070C0"/>
      </top>
      <bottom style="double">
        <color rgb="FF0070C0"/>
      </bottom>
      <diagonal/>
    </border>
    <border>
      <left style="thin">
        <color theme="8" tint="-0.499984740745262"/>
      </left>
      <right style="medium">
        <color theme="8" tint="-0.499984740745262"/>
      </right>
      <top style="thin">
        <color rgb="FF0070C0"/>
      </top>
      <bottom style="double">
        <color rgb="FF0070C0"/>
      </bottom>
      <diagonal/>
    </border>
    <border>
      <left style="medium">
        <color theme="8" tint="-0.499984740745262"/>
      </left>
      <right style="thin">
        <color theme="8" tint="-0.499984740745262"/>
      </right>
      <top style="thin">
        <color rgb="FF0070C0"/>
      </top>
      <bottom style="double">
        <color rgb="FF0070C0"/>
      </bottom>
      <diagonal/>
    </border>
    <border>
      <left style="thin">
        <color theme="8" tint="-0.499984740745262"/>
      </left>
      <right style="double">
        <color rgb="FF0070C0"/>
      </right>
      <top style="thin">
        <color rgb="FF0070C0"/>
      </top>
      <bottom style="double">
        <color rgb="FF0070C0"/>
      </bottom>
      <diagonal/>
    </border>
    <border>
      <left style="double">
        <color theme="4" tint="-0.499984740745262"/>
      </left>
      <right style="medium">
        <color theme="8" tint="-0.499984740745262"/>
      </right>
      <top style="double">
        <color theme="8" tint="-0.499984740745262"/>
      </top>
      <bottom style="thin">
        <color theme="4" tint="-0.499984740745262"/>
      </bottom>
      <diagonal/>
    </border>
    <border>
      <left style="medium">
        <color theme="8" tint="-0.499984740745262"/>
      </left>
      <right style="double">
        <color theme="4" tint="-0.499984740745262"/>
      </right>
      <top style="double">
        <color theme="8" tint="-0.499984740745262"/>
      </top>
      <bottom style="thin">
        <color theme="4" tint="-0.499984740745262"/>
      </bottom>
      <diagonal/>
    </border>
  </borders>
  <cellStyleXfs count="4">
    <xf numFmtId="0" fontId="0" fillId="0" borderId="0"/>
    <xf numFmtId="164" fontId="13" fillId="0" borderId="0"/>
    <xf numFmtId="9" fontId="16" fillId="0" borderId="0" applyFont="0" applyFill="0" applyBorder="0" applyAlignment="0" applyProtection="0"/>
    <xf numFmtId="164" fontId="16" fillId="0" borderId="0" applyFont="0" applyFill="0" applyBorder="0" applyAlignment="0" applyProtection="0"/>
  </cellStyleXfs>
  <cellXfs count="450">
    <xf numFmtId="0" fontId="0" fillId="0" borderId="0" xfId="0"/>
    <xf numFmtId="0" fontId="2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164" fontId="14" fillId="0" borderId="0" xfId="1" applyFont="1" applyFill="1" applyBorder="1" applyAlignment="1">
      <alignment horizontal="center" vertical="center"/>
    </xf>
    <xf numFmtId="164" fontId="15" fillId="0" borderId="0" xfId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1" fontId="17" fillId="0" borderId="2" xfId="0" applyNumberFormat="1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center" vertical="center"/>
    </xf>
    <xf numFmtId="1" fontId="17" fillId="8" borderId="2" xfId="0" applyNumberFormat="1" applyFont="1" applyFill="1" applyBorder="1" applyAlignment="1">
      <alignment horizontal="center" vertical="center"/>
    </xf>
    <xf numFmtId="0" fontId="17" fillId="8" borderId="2" xfId="0" applyFont="1" applyFill="1" applyBorder="1" applyAlignment="1">
      <alignment horizontal="center" vertical="center"/>
    </xf>
    <xf numFmtId="0" fontId="2" fillId="8" borderId="2" xfId="0" applyFont="1" applyFill="1" applyBorder="1" applyAlignment="1">
      <alignment horizontal="center" vertical="center"/>
    </xf>
    <xf numFmtId="1" fontId="18" fillId="8" borderId="2" xfId="0" applyNumberFormat="1" applyFont="1" applyFill="1" applyBorder="1" applyAlignment="1">
      <alignment horizontal="center" vertical="center"/>
    </xf>
    <xf numFmtId="0" fontId="18" fillId="8" borderId="2" xfId="0" applyFont="1" applyFill="1" applyBorder="1" applyAlignment="1">
      <alignment horizontal="center" vertical="center"/>
    </xf>
    <xf numFmtId="0" fontId="17" fillId="8" borderId="2" xfId="0" applyFont="1" applyFill="1" applyBorder="1" applyAlignment="1">
      <alignment horizontal="center" vertical="center" wrapText="1"/>
    </xf>
    <xf numFmtId="165" fontId="17" fillId="2" borderId="2" xfId="2" applyNumberFormat="1" applyFont="1" applyFill="1" applyBorder="1" applyAlignment="1">
      <alignment horizontal="center" vertical="center"/>
    </xf>
    <xf numFmtId="165" fontId="17" fillId="6" borderId="2" xfId="2" applyNumberFormat="1" applyFont="1" applyFill="1" applyBorder="1" applyAlignment="1">
      <alignment horizontal="center" vertical="center"/>
    </xf>
    <xf numFmtId="1" fontId="23" fillId="7" borderId="2" xfId="0" applyNumberFormat="1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1" fontId="17" fillId="8" borderId="1" xfId="0" applyNumberFormat="1" applyFont="1" applyFill="1" applyBorder="1" applyAlignment="1">
      <alignment horizontal="center" vertical="center"/>
    </xf>
    <xf numFmtId="0" fontId="17" fillId="8" borderId="1" xfId="0" applyFont="1" applyFill="1" applyBorder="1" applyAlignment="1">
      <alignment horizontal="center" vertical="center"/>
    </xf>
    <xf numFmtId="1" fontId="17" fillId="0" borderId="9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" fontId="26" fillId="7" borderId="2" xfId="0" applyNumberFormat="1" applyFont="1" applyFill="1" applyBorder="1" applyAlignment="1">
      <alignment horizontal="center" vertical="center"/>
    </xf>
    <xf numFmtId="1" fontId="6" fillId="7" borderId="2" xfId="0" applyNumberFormat="1" applyFont="1" applyFill="1" applyBorder="1" applyAlignment="1">
      <alignment horizontal="center" vertical="center"/>
    </xf>
    <xf numFmtId="1" fontId="6" fillId="7" borderId="4" xfId="0" applyNumberFormat="1" applyFont="1" applyFill="1" applyBorder="1" applyAlignment="1">
      <alignment horizontal="center" vertical="center"/>
    </xf>
    <xf numFmtId="1" fontId="26" fillId="2" borderId="5" xfId="0" applyNumberFormat="1" applyFont="1" applyFill="1" applyBorder="1" applyAlignment="1">
      <alignment horizontal="center" vertical="center"/>
    </xf>
    <xf numFmtId="1" fontId="26" fillId="2" borderId="6" xfId="0" applyNumberFormat="1" applyFont="1" applyFill="1" applyBorder="1" applyAlignment="1">
      <alignment horizontal="center" vertical="center"/>
    </xf>
    <xf numFmtId="1" fontId="26" fillId="2" borderId="7" xfId="0" applyNumberFormat="1" applyFont="1" applyFill="1" applyBorder="1" applyAlignment="1">
      <alignment horizontal="center" vertical="center"/>
    </xf>
    <xf numFmtId="1" fontId="17" fillId="4" borderId="2" xfId="0" applyNumberFormat="1" applyFont="1" applyFill="1" applyBorder="1" applyAlignment="1">
      <alignment horizontal="center" vertical="center"/>
    </xf>
    <xf numFmtId="0" fontId="17" fillId="4" borderId="2" xfId="0" applyFont="1" applyFill="1" applyBorder="1" applyAlignment="1">
      <alignment horizontal="center" vertical="center"/>
    </xf>
    <xf numFmtId="1" fontId="6" fillId="7" borderId="10" xfId="0" applyNumberFormat="1" applyFont="1" applyFill="1" applyBorder="1" applyAlignment="1">
      <alignment horizontal="center" vertical="center"/>
    </xf>
    <xf numFmtId="1" fontId="23" fillId="4" borderId="2" xfId="0" applyNumberFormat="1" applyFont="1" applyFill="1" applyBorder="1" applyAlignment="1">
      <alignment horizontal="center" vertical="center"/>
    </xf>
    <xf numFmtId="0" fontId="17" fillId="4" borderId="3" xfId="0" applyFont="1" applyFill="1" applyBorder="1" applyAlignment="1">
      <alignment horizontal="center" vertical="center"/>
    </xf>
    <xf numFmtId="0" fontId="17" fillId="4" borderId="1" xfId="0" applyFont="1" applyFill="1" applyBorder="1" applyAlignment="1">
      <alignment horizontal="center" vertical="center"/>
    </xf>
    <xf numFmtId="0" fontId="21" fillId="9" borderId="11" xfId="0" applyFont="1" applyFill="1" applyBorder="1" applyAlignment="1">
      <alignment horizontal="center" vertical="center"/>
    </xf>
    <xf numFmtId="0" fontId="21" fillId="9" borderId="12" xfId="0" applyFont="1" applyFill="1" applyBorder="1" applyAlignment="1">
      <alignment horizontal="center" vertical="center"/>
    </xf>
    <xf numFmtId="1" fontId="23" fillId="4" borderId="13" xfId="0" applyNumberFormat="1" applyFont="1" applyFill="1" applyBorder="1" applyAlignment="1">
      <alignment horizontal="center" vertical="center"/>
    </xf>
    <xf numFmtId="1" fontId="2" fillId="8" borderId="1" xfId="0" applyNumberFormat="1" applyFont="1" applyFill="1" applyBorder="1" applyAlignment="1">
      <alignment horizontal="center" vertical="center"/>
    </xf>
    <xf numFmtId="0" fontId="2" fillId="2" borderId="13" xfId="0" applyNumberFormat="1" applyFont="1" applyFill="1" applyBorder="1" applyAlignment="1">
      <alignment horizontal="center" vertical="center"/>
    </xf>
    <xf numFmtId="1" fontId="6" fillId="4" borderId="3" xfId="0" applyNumberFormat="1" applyFont="1" applyFill="1" applyBorder="1" applyAlignment="1">
      <alignment horizontal="center" vertical="center"/>
    </xf>
    <xf numFmtId="1" fontId="2" fillId="4" borderId="3" xfId="0" applyNumberFormat="1" applyFont="1" applyFill="1" applyBorder="1" applyAlignment="1">
      <alignment horizontal="center" vertical="center"/>
    </xf>
    <xf numFmtId="1" fontId="2" fillId="8" borderId="4" xfId="0" applyNumberFormat="1" applyFont="1" applyFill="1" applyBorder="1" applyAlignment="1">
      <alignment horizontal="center" vertical="center"/>
    </xf>
    <xf numFmtId="0" fontId="17" fillId="4" borderId="13" xfId="0" applyFont="1" applyFill="1" applyBorder="1" applyAlignment="1">
      <alignment horizontal="center" vertical="center"/>
    </xf>
    <xf numFmtId="1" fontId="6" fillId="13" borderId="2" xfId="0" applyNumberFormat="1" applyFont="1" applyFill="1" applyBorder="1" applyAlignment="1">
      <alignment horizontal="center" vertical="center"/>
    </xf>
    <xf numFmtId="1" fontId="6" fillId="13" borderId="4" xfId="0" applyNumberFormat="1" applyFont="1" applyFill="1" applyBorder="1" applyAlignment="1">
      <alignment horizontal="center" vertical="center"/>
    </xf>
    <xf numFmtId="165" fontId="24" fillId="7" borderId="2" xfId="2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1" fontId="23" fillId="7" borderId="3" xfId="0" applyNumberFormat="1" applyFont="1" applyFill="1" applyBorder="1" applyAlignment="1">
      <alignment horizontal="center" vertical="center"/>
    </xf>
    <xf numFmtId="0" fontId="2" fillId="8" borderId="2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1" fontId="17" fillId="4" borderId="27" xfId="0" applyNumberFormat="1" applyFont="1" applyFill="1" applyBorder="1" applyAlignment="1">
      <alignment horizontal="center" vertical="center"/>
    </xf>
    <xf numFmtId="1" fontId="26" fillId="7" borderId="27" xfId="0" applyNumberFormat="1" applyFont="1" applyFill="1" applyBorder="1" applyAlignment="1">
      <alignment horizontal="center" vertical="center"/>
    </xf>
    <xf numFmtId="1" fontId="6" fillId="7" borderId="27" xfId="0" applyNumberFormat="1" applyFont="1" applyFill="1" applyBorder="1" applyAlignment="1">
      <alignment horizontal="center" vertical="center"/>
    </xf>
    <xf numFmtId="1" fontId="6" fillId="7" borderId="33" xfId="0" applyNumberFormat="1" applyFont="1" applyFill="1" applyBorder="1" applyAlignment="1">
      <alignment horizontal="center" vertical="center"/>
    </xf>
    <xf numFmtId="1" fontId="23" fillId="7" borderId="27" xfId="0" applyNumberFormat="1" applyFont="1" applyFill="1" applyBorder="1" applyAlignment="1">
      <alignment horizontal="center" vertical="center"/>
    </xf>
    <xf numFmtId="1" fontId="23" fillId="4" borderId="27" xfId="0" applyNumberFormat="1" applyFont="1" applyFill="1" applyBorder="1" applyAlignment="1">
      <alignment horizontal="center" vertical="center"/>
    </xf>
    <xf numFmtId="0" fontId="17" fillId="4" borderId="34" xfId="0" applyFont="1" applyFill="1" applyBorder="1" applyAlignment="1">
      <alignment horizontal="center" vertical="center"/>
    </xf>
    <xf numFmtId="0" fontId="17" fillId="4" borderId="35" xfId="0" applyFont="1" applyFill="1" applyBorder="1" applyAlignment="1">
      <alignment horizontal="center" vertical="center"/>
    </xf>
    <xf numFmtId="1" fontId="18" fillId="4" borderId="27" xfId="0" applyNumberFormat="1" applyFont="1" applyFill="1" applyBorder="1" applyAlignment="1">
      <alignment horizontal="center" vertical="center"/>
    </xf>
    <xf numFmtId="0" fontId="18" fillId="4" borderId="34" xfId="0" applyFont="1" applyFill="1" applyBorder="1" applyAlignment="1">
      <alignment horizontal="center" vertical="center"/>
    </xf>
    <xf numFmtId="0" fontId="18" fillId="4" borderId="35" xfId="0" applyFont="1" applyFill="1" applyBorder="1" applyAlignment="1">
      <alignment horizontal="center" vertical="center"/>
    </xf>
    <xf numFmtId="1" fontId="23" fillId="11" borderId="27" xfId="0" applyNumberFormat="1" applyFont="1" applyFill="1" applyBorder="1" applyAlignment="1">
      <alignment horizontal="center" vertical="center"/>
    </xf>
    <xf numFmtId="1" fontId="26" fillId="7" borderId="33" xfId="0" applyNumberFormat="1" applyFont="1" applyFill="1" applyBorder="1" applyAlignment="1">
      <alignment horizontal="center" vertical="center"/>
    </xf>
    <xf numFmtId="0" fontId="17" fillId="4" borderId="27" xfId="0" applyFont="1" applyFill="1" applyBorder="1" applyAlignment="1">
      <alignment horizontal="center" vertical="center"/>
    </xf>
    <xf numFmtId="0" fontId="18" fillId="4" borderId="27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1" fontId="24" fillId="2" borderId="29" xfId="0" applyNumberFormat="1" applyFont="1" applyFill="1" applyBorder="1" applyAlignment="1">
      <alignment horizontal="center" vertical="center"/>
    </xf>
    <xf numFmtId="1" fontId="24" fillId="2" borderId="30" xfId="0" applyNumberFormat="1" applyFont="1" applyFill="1" applyBorder="1" applyAlignment="1">
      <alignment horizontal="center" vertical="center"/>
    </xf>
    <xf numFmtId="1" fontId="24" fillId="2" borderId="31" xfId="0" applyNumberFormat="1" applyFont="1" applyFill="1" applyBorder="1" applyAlignment="1">
      <alignment horizontal="center" vertical="center"/>
    </xf>
    <xf numFmtId="0" fontId="32" fillId="0" borderId="37" xfId="0" applyFont="1" applyBorder="1" applyAlignment="1">
      <alignment horizontal="center" vertical="center" wrapText="1"/>
    </xf>
    <xf numFmtId="1" fontId="2" fillId="8" borderId="29" xfId="0" applyNumberFormat="1" applyFont="1" applyFill="1" applyBorder="1" applyAlignment="1">
      <alignment horizontal="center" vertical="center"/>
    </xf>
    <xf numFmtId="1" fontId="17" fillId="8" borderId="30" xfId="0" applyNumberFormat="1" applyFont="1" applyFill="1" applyBorder="1" applyAlignment="1">
      <alignment horizontal="center" vertical="center"/>
    </xf>
    <xf numFmtId="0" fontId="17" fillId="8" borderId="30" xfId="0" applyFont="1" applyFill="1" applyBorder="1" applyAlignment="1">
      <alignment horizontal="center" vertical="center"/>
    </xf>
    <xf numFmtId="0" fontId="2" fillId="8" borderId="30" xfId="0" applyFont="1" applyFill="1" applyBorder="1" applyAlignment="1">
      <alignment horizontal="center" vertical="center"/>
    </xf>
    <xf numFmtId="1" fontId="18" fillId="8" borderId="30" xfId="0" applyNumberFormat="1" applyFont="1" applyFill="1" applyBorder="1" applyAlignment="1">
      <alignment horizontal="center" vertical="center"/>
    </xf>
    <xf numFmtId="0" fontId="18" fillId="8" borderId="30" xfId="0" applyFont="1" applyFill="1" applyBorder="1" applyAlignment="1">
      <alignment horizontal="center" vertical="center"/>
    </xf>
    <xf numFmtId="0" fontId="17" fillId="8" borderId="30" xfId="0" applyFont="1" applyFill="1" applyBorder="1" applyAlignment="1">
      <alignment horizontal="center" vertical="center" wrapText="1"/>
    </xf>
    <xf numFmtId="0" fontId="2" fillId="8" borderId="30" xfId="0" applyFont="1" applyFill="1" applyBorder="1" applyAlignment="1">
      <alignment horizontal="center" vertical="center" wrapText="1"/>
    </xf>
    <xf numFmtId="1" fontId="17" fillId="4" borderId="32" xfId="0" applyNumberFormat="1" applyFont="1" applyFill="1" applyBorder="1" applyAlignment="1">
      <alignment horizontal="center" vertical="center"/>
    </xf>
    <xf numFmtId="1" fontId="18" fillId="4" borderId="32" xfId="0" applyNumberFormat="1" applyFont="1" applyFill="1" applyBorder="1" applyAlignment="1">
      <alignment horizontal="center" vertical="center"/>
    </xf>
    <xf numFmtId="0" fontId="17" fillId="4" borderId="32" xfId="0" applyFont="1" applyFill="1" applyBorder="1" applyAlignment="1">
      <alignment horizontal="center" vertical="center"/>
    </xf>
    <xf numFmtId="0" fontId="18" fillId="4" borderId="32" xfId="0" applyFont="1" applyFill="1" applyBorder="1" applyAlignment="1">
      <alignment horizontal="center" vertical="center"/>
    </xf>
    <xf numFmtId="1" fontId="17" fillId="0" borderId="29" xfId="0" applyNumberFormat="1" applyFont="1" applyFill="1" applyBorder="1" applyAlignment="1">
      <alignment horizontal="center" vertical="center"/>
    </xf>
    <xf numFmtId="1" fontId="17" fillId="0" borderId="30" xfId="0" applyNumberFormat="1" applyFont="1" applyFill="1" applyBorder="1" applyAlignment="1">
      <alignment horizontal="center" vertical="center"/>
    </xf>
    <xf numFmtId="1" fontId="18" fillId="0" borderId="30" xfId="0" applyNumberFormat="1" applyFont="1" applyFill="1" applyBorder="1" applyAlignment="1">
      <alignment horizontal="center" vertical="center"/>
    </xf>
    <xf numFmtId="1" fontId="6" fillId="7" borderId="30" xfId="0" applyNumberFormat="1" applyFont="1" applyFill="1" applyBorder="1" applyAlignment="1">
      <alignment horizontal="center" vertical="center"/>
    </xf>
    <xf numFmtId="1" fontId="17" fillId="4" borderId="30" xfId="0" applyNumberFormat="1" applyFont="1" applyFill="1" applyBorder="1" applyAlignment="1">
      <alignment horizontal="center" vertical="center"/>
    </xf>
    <xf numFmtId="1" fontId="6" fillId="7" borderId="31" xfId="0" applyNumberFormat="1" applyFont="1" applyFill="1" applyBorder="1" applyAlignment="1">
      <alignment horizontal="center" vertical="center"/>
    </xf>
    <xf numFmtId="1" fontId="18" fillId="4" borderId="30" xfId="0" applyNumberFormat="1" applyFont="1" applyFill="1" applyBorder="1" applyAlignment="1">
      <alignment horizontal="center" vertical="center"/>
    </xf>
    <xf numFmtId="1" fontId="18" fillId="0" borderId="29" xfId="0" applyNumberFormat="1" applyFont="1" applyFill="1" applyBorder="1" applyAlignment="1">
      <alignment horizontal="center" vertical="center"/>
    </xf>
    <xf numFmtId="1" fontId="26" fillId="7" borderId="30" xfId="0" applyNumberFormat="1" applyFont="1" applyFill="1" applyBorder="1" applyAlignment="1">
      <alignment horizontal="center" vertical="center"/>
    </xf>
    <xf numFmtId="1" fontId="26" fillId="7" borderId="31" xfId="0" applyNumberFormat="1" applyFont="1" applyFill="1" applyBorder="1" applyAlignment="1">
      <alignment horizontal="center" vertical="center"/>
    </xf>
    <xf numFmtId="0" fontId="17" fillId="4" borderId="30" xfId="0" applyFont="1" applyFill="1" applyBorder="1" applyAlignment="1">
      <alignment horizontal="center" vertical="center"/>
    </xf>
    <xf numFmtId="0" fontId="18" fillId="4" borderId="30" xfId="0" applyFont="1" applyFill="1" applyBorder="1" applyAlignment="1">
      <alignment horizontal="center" vertical="center"/>
    </xf>
    <xf numFmtId="1" fontId="17" fillId="8" borderId="29" xfId="0" applyNumberFormat="1" applyFont="1" applyFill="1" applyBorder="1" applyAlignment="1">
      <alignment horizontal="center" vertical="center"/>
    </xf>
    <xf numFmtId="1" fontId="6" fillId="13" borderId="30" xfId="0" applyNumberFormat="1" applyFont="1" applyFill="1" applyBorder="1" applyAlignment="1">
      <alignment horizontal="center" vertical="center"/>
    </xf>
    <xf numFmtId="1" fontId="6" fillId="13" borderId="31" xfId="0" applyNumberFormat="1" applyFont="1" applyFill="1" applyBorder="1" applyAlignment="1">
      <alignment horizontal="center" vertical="center"/>
    </xf>
    <xf numFmtId="1" fontId="18" fillId="8" borderId="29" xfId="0" applyNumberFormat="1" applyFont="1" applyFill="1" applyBorder="1" applyAlignment="1">
      <alignment horizontal="center" vertical="center"/>
    </xf>
    <xf numFmtId="1" fontId="26" fillId="13" borderId="30" xfId="0" applyNumberFormat="1" applyFont="1" applyFill="1" applyBorder="1" applyAlignment="1">
      <alignment horizontal="center" vertical="center"/>
    </xf>
    <xf numFmtId="1" fontId="26" fillId="13" borderId="31" xfId="0" applyNumberFormat="1" applyFont="1" applyFill="1" applyBorder="1" applyAlignment="1">
      <alignment horizontal="center" vertical="center"/>
    </xf>
    <xf numFmtId="0" fontId="17" fillId="8" borderId="29" xfId="0" applyFont="1" applyFill="1" applyBorder="1" applyAlignment="1">
      <alignment horizontal="center" vertical="center"/>
    </xf>
    <xf numFmtId="0" fontId="18" fillId="8" borderId="29" xfId="0" applyFont="1" applyFill="1" applyBorder="1" applyAlignment="1">
      <alignment horizontal="center" vertical="center"/>
    </xf>
    <xf numFmtId="1" fontId="23" fillId="4" borderId="32" xfId="0" applyNumberFormat="1" applyFont="1" applyFill="1" applyBorder="1" applyAlignment="1">
      <alignment horizontal="center" vertical="center"/>
    </xf>
    <xf numFmtId="1" fontId="23" fillId="11" borderId="32" xfId="0" applyNumberFormat="1" applyFont="1" applyFill="1" applyBorder="1" applyAlignment="1">
      <alignment horizontal="center" vertical="center"/>
    </xf>
    <xf numFmtId="1" fontId="23" fillId="7" borderId="28" xfId="0" applyNumberFormat="1" applyFont="1" applyFill="1" applyBorder="1" applyAlignment="1">
      <alignment horizontal="center" vertical="center"/>
    </xf>
    <xf numFmtId="1" fontId="24" fillId="7" borderId="28" xfId="0" applyNumberFormat="1" applyFont="1" applyFill="1" applyBorder="1" applyAlignment="1">
      <alignment horizontal="center" vertical="center"/>
    </xf>
    <xf numFmtId="0" fontId="2" fillId="2" borderId="29" xfId="0" applyNumberFormat="1" applyFont="1" applyFill="1" applyBorder="1" applyAlignment="1">
      <alignment horizontal="center" vertical="center"/>
    </xf>
    <xf numFmtId="165" fontId="17" fillId="2" borderId="30" xfId="2" applyNumberFormat="1" applyFont="1" applyFill="1" applyBorder="1" applyAlignment="1">
      <alignment horizontal="center" vertical="center"/>
    </xf>
    <xf numFmtId="165" fontId="28" fillId="7" borderId="30" xfId="2" applyNumberFormat="1" applyFont="1" applyFill="1" applyBorder="1" applyAlignment="1">
      <alignment horizontal="center" vertical="center"/>
    </xf>
    <xf numFmtId="0" fontId="23" fillId="2" borderId="30" xfId="0" applyNumberFormat="1" applyFont="1" applyFill="1" applyBorder="1" applyAlignment="1">
      <alignment horizontal="center" vertical="center"/>
    </xf>
    <xf numFmtId="1" fontId="23" fillId="4" borderId="31" xfId="0" applyNumberFormat="1" applyFont="1" applyFill="1" applyBorder="1" applyAlignment="1">
      <alignment horizontal="center" vertical="center"/>
    </xf>
    <xf numFmtId="165" fontId="24" fillId="7" borderId="30" xfId="2" applyNumberFormat="1" applyFont="1" applyFill="1" applyBorder="1" applyAlignment="1">
      <alignment horizontal="center" vertical="center"/>
    </xf>
    <xf numFmtId="0" fontId="23" fillId="12" borderId="30" xfId="0" applyNumberFormat="1" applyFont="1" applyFill="1" applyBorder="1" applyAlignment="1">
      <alignment horizontal="center" vertical="center"/>
    </xf>
    <xf numFmtId="0" fontId="5" fillId="2" borderId="29" xfId="0" applyNumberFormat="1" applyFont="1" applyFill="1" applyBorder="1" applyAlignment="1">
      <alignment horizontal="center" vertical="center"/>
    </xf>
    <xf numFmtId="0" fontId="24" fillId="12" borderId="30" xfId="0" applyNumberFormat="1" applyFont="1" applyFill="1" applyBorder="1" applyAlignment="1">
      <alignment horizontal="center" vertical="center"/>
    </xf>
    <xf numFmtId="1" fontId="23" fillId="12" borderId="30" xfId="0" applyNumberFormat="1" applyFont="1" applyFill="1" applyBorder="1" applyAlignment="1">
      <alignment horizontal="center" vertical="center"/>
    </xf>
    <xf numFmtId="165" fontId="29" fillId="7" borderId="30" xfId="2" applyNumberFormat="1" applyFont="1" applyFill="1" applyBorder="1" applyAlignment="1">
      <alignment horizontal="center" vertical="center"/>
    </xf>
    <xf numFmtId="0" fontId="17" fillId="4" borderId="49" xfId="0" applyFont="1" applyFill="1" applyBorder="1" applyAlignment="1">
      <alignment horizontal="center" vertical="center"/>
    </xf>
    <xf numFmtId="0" fontId="18" fillId="4" borderId="49" xfId="0" applyFont="1" applyFill="1" applyBorder="1" applyAlignment="1">
      <alignment horizontal="center" vertical="center"/>
    </xf>
    <xf numFmtId="1" fontId="6" fillId="8" borderId="31" xfId="0" applyNumberFormat="1" applyFont="1" applyFill="1" applyBorder="1" applyAlignment="1">
      <alignment horizontal="center" vertical="center"/>
    </xf>
    <xf numFmtId="1" fontId="6" fillId="8" borderId="2" xfId="0" applyNumberFormat="1" applyFont="1" applyFill="1" applyBorder="1" applyAlignment="1">
      <alignment horizontal="center" vertical="center"/>
    </xf>
    <xf numFmtId="0" fontId="21" fillId="10" borderId="25" xfId="0" applyFont="1" applyFill="1" applyBorder="1" applyAlignment="1">
      <alignment horizontal="center" vertical="center"/>
    </xf>
    <xf numFmtId="0" fontId="21" fillId="10" borderId="26" xfId="0" applyFont="1" applyFill="1" applyBorder="1" applyAlignment="1">
      <alignment horizontal="center" vertical="center"/>
    </xf>
    <xf numFmtId="165" fontId="34" fillId="7" borderId="39" xfId="0" applyNumberFormat="1" applyFont="1" applyFill="1" applyBorder="1" applyAlignment="1">
      <alignment horizontal="center" vertical="center" wrapText="1"/>
    </xf>
    <xf numFmtId="10" fontId="31" fillId="4" borderId="39" xfId="0" applyNumberFormat="1" applyFont="1" applyFill="1" applyBorder="1" applyAlignment="1">
      <alignment horizontal="center" vertical="center" wrapText="1"/>
    </xf>
    <xf numFmtId="0" fontId="36" fillId="4" borderId="49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center" wrapText="1"/>
    </xf>
    <xf numFmtId="1" fontId="23" fillId="8" borderId="64" xfId="0" applyNumberFormat="1" applyFont="1" applyFill="1" applyBorder="1" applyAlignment="1">
      <alignment horizontal="center" vertical="center"/>
    </xf>
    <xf numFmtId="1" fontId="23" fillId="8" borderId="65" xfId="0" applyNumberFormat="1" applyFont="1" applyFill="1" applyBorder="1" applyAlignment="1">
      <alignment horizontal="center" vertical="center"/>
    </xf>
    <xf numFmtId="1" fontId="23" fillId="8" borderId="66" xfId="0" applyNumberFormat="1" applyFont="1" applyFill="1" applyBorder="1" applyAlignment="1">
      <alignment horizontal="center" vertical="center"/>
    </xf>
    <xf numFmtId="1" fontId="23" fillId="8" borderId="67" xfId="0" applyNumberFormat="1" applyFont="1" applyFill="1" applyBorder="1" applyAlignment="1">
      <alignment horizontal="center" vertical="center"/>
    </xf>
    <xf numFmtId="0" fontId="2" fillId="4" borderId="72" xfId="0" applyFont="1" applyFill="1" applyBorder="1" applyAlignment="1">
      <alignment horizontal="center" vertical="center" wrapText="1"/>
    </xf>
    <xf numFmtId="0" fontId="2" fillId="4" borderId="73" xfId="0" applyFont="1" applyFill="1" applyBorder="1" applyAlignment="1">
      <alignment horizontal="center" vertical="center" wrapText="1"/>
    </xf>
    <xf numFmtId="0" fontId="6" fillId="7" borderId="73" xfId="0" applyFont="1" applyFill="1" applyBorder="1" applyAlignment="1">
      <alignment horizontal="center" vertical="center" wrapText="1"/>
    </xf>
    <xf numFmtId="0" fontId="2" fillId="4" borderId="69" xfId="0" applyFont="1" applyFill="1" applyBorder="1" applyAlignment="1">
      <alignment horizontal="center" vertical="center" wrapText="1"/>
    </xf>
    <xf numFmtId="0" fontId="2" fillId="4" borderId="70" xfId="0" applyFont="1" applyFill="1" applyBorder="1" applyAlignment="1">
      <alignment horizontal="center" vertical="center" wrapText="1"/>
    </xf>
    <xf numFmtId="0" fontId="6" fillId="7" borderId="70" xfId="0" applyFont="1" applyFill="1" applyBorder="1" applyAlignment="1">
      <alignment horizontal="center" vertical="center" wrapText="1"/>
    </xf>
    <xf numFmtId="0" fontId="6" fillId="7" borderId="71" xfId="0" applyFont="1" applyFill="1" applyBorder="1" applyAlignment="1">
      <alignment horizontal="center" vertical="center" wrapText="1"/>
    </xf>
    <xf numFmtId="0" fontId="2" fillId="8" borderId="69" xfId="0" applyFont="1" applyFill="1" applyBorder="1" applyAlignment="1">
      <alignment horizontal="center" vertical="center" wrapText="1"/>
    </xf>
    <xf numFmtId="0" fontId="2" fillId="8" borderId="70" xfId="0" applyFont="1" applyFill="1" applyBorder="1" applyAlignment="1">
      <alignment horizontal="center" vertical="center" wrapText="1"/>
    </xf>
    <xf numFmtId="0" fontId="5" fillId="8" borderId="70" xfId="0" applyFont="1" applyFill="1" applyBorder="1" applyAlignment="1">
      <alignment horizontal="center" vertical="center" wrapText="1"/>
    </xf>
    <xf numFmtId="0" fontId="6" fillId="13" borderId="70" xfId="0" applyFont="1" applyFill="1" applyBorder="1" applyAlignment="1">
      <alignment horizontal="center" vertical="center" wrapText="1"/>
    </xf>
    <xf numFmtId="0" fontId="6" fillId="13" borderId="71" xfId="0" applyFont="1" applyFill="1" applyBorder="1" applyAlignment="1">
      <alignment horizontal="center" vertical="center" wrapText="1"/>
    </xf>
    <xf numFmtId="0" fontId="5" fillId="7" borderId="70" xfId="0" applyFont="1" applyFill="1" applyBorder="1" applyAlignment="1">
      <alignment horizontal="center" vertical="center" wrapText="1"/>
    </xf>
    <xf numFmtId="0" fontId="27" fillId="2" borderId="44" xfId="0" applyFont="1" applyFill="1" applyBorder="1" applyAlignment="1">
      <alignment horizontal="center" vertical="center" wrapText="1"/>
    </xf>
    <xf numFmtId="0" fontId="21" fillId="10" borderId="83" xfId="0" applyFont="1" applyFill="1" applyBorder="1" applyAlignment="1">
      <alignment horizontal="center" vertical="center"/>
    </xf>
    <xf numFmtId="0" fontId="32" fillId="0" borderId="84" xfId="0" applyFont="1" applyBorder="1" applyAlignment="1">
      <alignment horizontal="center" vertical="center" wrapText="1"/>
    </xf>
    <xf numFmtId="1" fontId="2" fillId="8" borderId="85" xfId="0" applyNumberFormat="1" applyFont="1" applyFill="1" applyBorder="1" applyAlignment="1">
      <alignment horizontal="center" vertical="center"/>
    </xf>
    <xf numFmtId="1" fontId="17" fillId="8" borderId="86" xfId="0" applyNumberFormat="1" applyFont="1" applyFill="1" applyBorder="1" applyAlignment="1">
      <alignment horizontal="center" vertical="center"/>
    </xf>
    <xf numFmtId="0" fontId="17" fillId="8" borderId="86" xfId="0" applyFont="1" applyFill="1" applyBorder="1" applyAlignment="1">
      <alignment horizontal="center" vertical="center"/>
    </xf>
    <xf numFmtId="0" fontId="2" fillId="8" borderId="86" xfId="0" applyFont="1" applyFill="1" applyBorder="1" applyAlignment="1">
      <alignment horizontal="center" vertical="center"/>
    </xf>
    <xf numFmtId="1" fontId="6" fillId="8" borderId="87" xfId="0" applyNumberFormat="1" applyFont="1" applyFill="1" applyBorder="1" applyAlignment="1">
      <alignment horizontal="center" vertical="center"/>
    </xf>
    <xf numFmtId="1" fontId="17" fillId="4" borderId="88" xfId="0" applyNumberFormat="1" applyFont="1" applyFill="1" applyBorder="1" applyAlignment="1">
      <alignment horizontal="center" vertical="center"/>
    </xf>
    <xf numFmtId="1" fontId="17" fillId="4" borderId="89" xfId="0" applyNumberFormat="1" applyFont="1" applyFill="1" applyBorder="1" applyAlignment="1">
      <alignment horizontal="center" vertical="center"/>
    </xf>
    <xf numFmtId="1" fontId="26" fillId="7" borderId="89" xfId="0" applyNumberFormat="1" applyFont="1" applyFill="1" applyBorder="1" applyAlignment="1">
      <alignment horizontal="center" vertical="center"/>
    </xf>
    <xf numFmtId="1" fontId="6" fillId="7" borderId="89" xfId="0" applyNumberFormat="1" applyFont="1" applyFill="1" applyBorder="1" applyAlignment="1">
      <alignment horizontal="center" vertical="center"/>
    </xf>
    <xf numFmtId="1" fontId="6" fillId="7" borderId="90" xfId="0" applyNumberFormat="1" applyFont="1" applyFill="1" applyBorder="1" applyAlignment="1">
      <alignment horizontal="center" vertical="center"/>
    </xf>
    <xf numFmtId="1" fontId="24" fillId="2" borderId="85" xfId="0" applyNumberFormat="1" applyFont="1" applyFill="1" applyBorder="1" applyAlignment="1">
      <alignment horizontal="center" vertical="center"/>
    </xf>
    <xf numFmtId="1" fontId="24" fillId="2" borderId="86" xfId="0" applyNumberFormat="1" applyFont="1" applyFill="1" applyBorder="1" applyAlignment="1">
      <alignment horizontal="center" vertical="center"/>
    </xf>
    <xf numFmtId="1" fontId="24" fillId="2" borderId="87" xfId="0" applyNumberFormat="1" applyFont="1" applyFill="1" applyBorder="1" applyAlignment="1">
      <alignment horizontal="center" vertical="center"/>
    </xf>
    <xf numFmtId="1" fontId="17" fillId="0" borderId="85" xfId="0" applyNumberFormat="1" applyFont="1" applyFill="1" applyBorder="1" applyAlignment="1">
      <alignment horizontal="center" vertical="center"/>
    </xf>
    <xf numFmtId="1" fontId="17" fillId="0" borderId="86" xfId="0" applyNumberFormat="1" applyFont="1" applyFill="1" applyBorder="1" applyAlignment="1">
      <alignment horizontal="center" vertical="center"/>
    </xf>
    <xf numFmtId="1" fontId="6" fillId="7" borderId="86" xfId="0" applyNumberFormat="1" applyFont="1" applyFill="1" applyBorder="1" applyAlignment="1">
      <alignment horizontal="center" vertical="center"/>
    </xf>
    <xf numFmtId="1" fontId="17" fillId="4" borderId="86" xfId="0" applyNumberFormat="1" applyFont="1" applyFill="1" applyBorder="1" applyAlignment="1">
      <alignment horizontal="center" vertical="center"/>
    </xf>
    <xf numFmtId="1" fontId="6" fillId="7" borderId="87" xfId="0" applyNumberFormat="1" applyFont="1" applyFill="1" applyBorder="1" applyAlignment="1">
      <alignment horizontal="center" vertical="center"/>
    </xf>
    <xf numFmtId="1" fontId="17" fillId="8" borderId="85" xfId="0" applyNumberFormat="1" applyFont="1" applyFill="1" applyBorder="1" applyAlignment="1">
      <alignment horizontal="center" vertical="center"/>
    </xf>
    <xf numFmtId="1" fontId="18" fillId="8" borderId="86" xfId="0" applyNumberFormat="1" applyFont="1" applyFill="1" applyBorder="1" applyAlignment="1">
      <alignment horizontal="center" vertical="center"/>
    </xf>
    <xf numFmtId="1" fontId="6" fillId="13" borderId="86" xfId="0" applyNumberFormat="1" applyFont="1" applyFill="1" applyBorder="1" applyAlignment="1">
      <alignment horizontal="center" vertical="center"/>
    </xf>
    <xf numFmtId="1" fontId="6" fillId="13" borderId="87" xfId="0" applyNumberFormat="1" applyFont="1" applyFill="1" applyBorder="1" applyAlignment="1">
      <alignment horizontal="center" vertical="center"/>
    </xf>
    <xf numFmtId="1" fontId="23" fillId="4" borderId="88" xfId="0" applyNumberFormat="1" applyFont="1" applyFill="1" applyBorder="1" applyAlignment="1">
      <alignment horizontal="center" vertical="center"/>
    </xf>
    <xf numFmtId="1" fontId="23" fillId="7" borderId="89" xfId="0" applyNumberFormat="1" applyFont="1" applyFill="1" applyBorder="1" applyAlignment="1">
      <alignment horizontal="center" vertical="center"/>
    </xf>
    <xf numFmtId="1" fontId="23" fillId="4" borderId="89" xfId="0" applyNumberFormat="1" applyFont="1" applyFill="1" applyBorder="1" applyAlignment="1">
      <alignment horizontal="center" vertical="center"/>
    </xf>
    <xf numFmtId="1" fontId="23" fillId="7" borderId="91" xfId="0" applyNumberFormat="1" applyFont="1" applyFill="1" applyBorder="1" applyAlignment="1">
      <alignment horizontal="center" vertical="center"/>
    </xf>
    <xf numFmtId="0" fontId="2" fillId="2" borderId="85" xfId="0" applyNumberFormat="1" applyFont="1" applyFill="1" applyBorder="1" applyAlignment="1">
      <alignment horizontal="center" vertical="center"/>
    </xf>
    <xf numFmtId="165" fontId="17" fillId="2" borderId="86" xfId="2" applyNumberFormat="1" applyFont="1" applyFill="1" applyBorder="1" applyAlignment="1">
      <alignment horizontal="center" vertical="center"/>
    </xf>
    <xf numFmtId="165" fontId="28" fillId="7" borderId="86" xfId="2" applyNumberFormat="1" applyFont="1" applyFill="1" applyBorder="1" applyAlignment="1">
      <alignment horizontal="center" vertical="center"/>
    </xf>
    <xf numFmtId="0" fontId="23" fillId="2" borderId="86" xfId="0" applyNumberFormat="1" applyFont="1" applyFill="1" applyBorder="1" applyAlignment="1">
      <alignment horizontal="center" vertical="center"/>
    </xf>
    <xf numFmtId="0" fontId="23" fillId="2" borderId="92" xfId="0" applyNumberFormat="1" applyFont="1" applyFill="1" applyBorder="1" applyAlignment="1">
      <alignment horizontal="center" vertical="center" wrapText="1"/>
    </xf>
    <xf numFmtId="1" fontId="23" fillId="4" borderId="87" xfId="0" applyNumberFormat="1" applyFont="1" applyFill="1" applyBorder="1" applyAlignment="1">
      <alignment horizontal="center" vertical="center"/>
    </xf>
    <xf numFmtId="0" fontId="17" fillId="4" borderId="93" xfId="0" applyFont="1" applyFill="1" applyBorder="1" applyAlignment="1">
      <alignment horizontal="center" vertical="center"/>
    </xf>
    <xf numFmtId="0" fontId="17" fillId="4" borderId="94" xfId="0" applyFont="1" applyFill="1" applyBorder="1" applyAlignment="1">
      <alignment horizontal="center" vertical="center"/>
    </xf>
    <xf numFmtId="0" fontId="17" fillId="4" borderId="95" xfId="0" applyFont="1" applyFill="1" applyBorder="1" applyAlignment="1">
      <alignment horizontal="center" vertical="center"/>
    </xf>
    <xf numFmtId="0" fontId="17" fillId="4" borderId="96" xfId="0" applyFont="1" applyFill="1" applyBorder="1" applyAlignment="1">
      <alignment horizontal="center" vertical="center"/>
    </xf>
    <xf numFmtId="0" fontId="23" fillId="2" borderId="97" xfId="0" applyNumberFormat="1" applyFont="1" applyFill="1" applyBorder="1" applyAlignment="1">
      <alignment horizontal="center" vertical="center" wrapText="1"/>
    </xf>
    <xf numFmtId="0" fontId="17" fillId="4" borderId="98" xfId="0" applyFont="1" applyFill="1" applyBorder="1" applyAlignment="1">
      <alignment horizontal="center" vertical="center"/>
    </xf>
    <xf numFmtId="0" fontId="18" fillId="4" borderId="98" xfId="0" applyFont="1" applyFill="1" applyBorder="1" applyAlignment="1">
      <alignment horizontal="center" vertical="center"/>
    </xf>
    <xf numFmtId="0" fontId="32" fillId="0" borderId="99" xfId="0" applyFont="1" applyBorder="1" applyAlignment="1">
      <alignment horizontal="center" vertical="center" wrapText="1"/>
    </xf>
    <xf numFmtId="1" fontId="2" fillId="8" borderId="100" xfId="0" applyNumberFormat="1" applyFont="1" applyFill="1" applyBorder="1" applyAlignment="1">
      <alignment horizontal="center" vertical="center"/>
    </xf>
    <xf numFmtId="0" fontId="2" fillId="3" borderId="101" xfId="0" applyFont="1" applyFill="1" applyBorder="1" applyAlignment="1">
      <alignment horizontal="center" vertical="center" wrapText="1"/>
    </xf>
    <xf numFmtId="1" fontId="17" fillId="8" borderId="101" xfId="0" applyNumberFormat="1" applyFont="1" applyFill="1" applyBorder="1" applyAlignment="1">
      <alignment horizontal="center" vertical="center"/>
    </xf>
    <xf numFmtId="0" fontId="17" fillId="8" borderId="101" xfId="0" applyFont="1" applyFill="1" applyBorder="1" applyAlignment="1">
      <alignment horizontal="center" vertical="center" wrapText="1"/>
    </xf>
    <xf numFmtId="1" fontId="6" fillId="8" borderId="102" xfId="0" applyNumberFormat="1" applyFont="1" applyFill="1" applyBorder="1" applyAlignment="1">
      <alignment horizontal="center" vertical="center"/>
    </xf>
    <xf numFmtId="1" fontId="17" fillId="4" borderId="103" xfId="0" applyNumberFormat="1" applyFont="1" applyFill="1" applyBorder="1" applyAlignment="1">
      <alignment horizontal="center" vertical="center"/>
    </xf>
    <xf numFmtId="1" fontId="17" fillId="4" borderId="104" xfId="0" applyNumberFormat="1" applyFont="1" applyFill="1" applyBorder="1" applyAlignment="1">
      <alignment horizontal="center" vertical="center"/>
    </xf>
    <xf numFmtId="1" fontId="26" fillId="7" borderId="104" xfId="0" applyNumberFormat="1" applyFont="1" applyFill="1" applyBorder="1" applyAlignment="1">
      <alignment horizontal="center" vertical="center"/>
    </xf>
    <xf numFmtId="1" fontId="6" fillId="7" borderId="104" xfId="0" applyNumberFormat="1" applyFont="1" applyFill="1" applyBorder="1" applyAlignment="1">
      <alignment horizontal="center" vertical="center"/>
    </xf>
    <xf numFmtId="1" fontId="6" fillId="7" borderId="105" xfId="0" applyNumberFormat="1" applyFont="1" applyFill="1" applyBorder="1" applyAlignment="1">
      <alignment horizontal="center" vertical="center"/>
    </xf>
    <xf numFmtId="1" fontId="24" fillId="2" borderId="100" xfId="0" applyNumberFormat="1" applyFont="1" applyFill="1" applyBorder="1" applyAlignment="1">
      <alignment horizontal="center" vertical="center"/>
    </xf>
    <xf numFmtId="1" fontId="24" fillId="2" borderId="101" xfId="0" applyNumberFormat="1" applyFont="1" applyFill="1" applyBorder="1" applyAlignment="1">
      <alignment horizontal="center" vertical="center"/>
    </xf>
    <xf numFmtId="1" fontId="24" fillId="2" borderId="102" xfId="0" applyNumberFormat="1" applyFont="1" applyFill="1" applyBorder="1" applyAlignment="1">
      <alignment horizontal="center" vertical="center"/>
    </xf>
    <xf numFmtId="1" fontId="17" fillId="0" borderId="100" xfId="0" applyNumberFormat="1" applyFont="1" applyFill="1" applyBorder="1" applyAlignment="1">
      <alignment horizontal="center" vertical="center"/>
    </xf>
    <xf numFmtId="1" fontId="17" fillId="0" borderId="101" xfId="0" applyNumberFormat="1" applyFont="1" applyFill="1" applyBorder="1" applyAlignment="1">
      <alignment horizontal="center" vertical="center"/>
    </xf>
    <xf numFmtId="1" fontId="6" fillId="7" borderId="101" xfId="0" applyNumberFormat="1" applyFont="1" applyFill="1" applyBorder="1" applyAlignment="1">
      <alignment horizontal="center" vertical="center"/>
    </xf>
    <xf numFmtId="1" fontId="17" fillId="4" borderId="101" xfId="0" applyNumberFormat="1" applyFont="1" applyFill="1" applyBorder="1" applyAlignment="1">
      <alignment horizontal="center" vertical="center"/>
    </xf>
    <xf numFmtId="1" fontId="6" fillId="7" borderId="102" xfId="0" applyNumberFormat="1" applyFont="1" applyFill="1" applyBorder="1" applyAlignment="1">
      <alignment horizontal="center" vertical="center"/>
    </xf>
    <xf numFmtId="1" fontId="17" fillId="8" borderId="100" xfId="0" applyNumberFormat="1" applyFont="1" applyFill="1" applyBorder="1" applyAlignment="1">
      <alignment horizontal="center" vertical="center"/>
    </xf>
    <xf numFmtId="1" fontId="18" fillId="8" borderId="101" xfId="0" applyNumberFormat="1" applyFont="1" applyFill="1" applyBorder="1" applyAlignment="1">
      <alignment horizontal="center" vertical="center"/>
    </xf>
    <xf numFmtId="1" fontId="6" fillId="13" borderId="101" xfId="0" applyNumberFormat="1" applyFont="1" applyFill="1" applyBorder="1" applyAlignment="1">
      <alignment horizontal="center" vertical="center"/>
    </xf>
    <xf numFmtId="1" fontId="6" fillId="13" borderId="102" xfId="0" applyNumberFormat="1" applyFont="1" applyFill="1" applyBorder="1" applyAlignment="1">
      <alignment horizontal="center" vertical="center"/>
    </xf>
    <xf numFmtId="1" fontId="23" fillId="4" borderId="103" xfId="0" applyNumberFormat="1" applyFont="1" applyFill="1" applyBorder="1" applyAlignment="1">
      <alignment horizontal="center" vertical="center"/>
    </xf>
    <xf numFmtId="1" fontId="23" fillId="7" borderId="104" xfId="0" applyNumberFormat="1" applyFont="1" applyFill="1" applyBorder="1" applyAlignment="1">
      <alignment horizontal="center" vertical="center"/>
    </xf>
    <xf numFmtId="1" fontId="23" fillId="4" borderId="104" xfId="0" applyNumberFormat="1" applyFont="1" applyFill="1" applyBorder="1" applyAlignment="1">
      <alignment horizontal="center" vertical="center"/>
    </xf>
    <xf numFmtId="1" fontId="23" fillId="7" borderId="106" xfId="0" applyNumberFormat="1" applyFont="1" applyFill="1" applyBorder="1" applyAlignment="1">
      <alignment horizontal="center" vertical="center"/>
    </xf>
    <xf numFmtId="0" fontId="2" fillId="2" borderId="100" xfId="0" applyNumberFormat="1" applyFont="1" applyFill="1" applyBorder="1" applyAlignment="1">
      <alignment horizontal="center" vertical="center"/>
    </xf>
    <xf numFmtId="165" fontId="17" fillId="2" borderId="101" xfId="2" applyNumberFormat="1" applyFont="1" applyFill="1" applyBorder="1" applyAlignment="1">
      <alignment horizontal="center" vertical="center"/>
    </xf>
    <xf numFmtId="165" fontId="24" fillId="7" borderId="101" xfId="2" applyNumberFormat="1" applyFont="1" applyFill="1" applyBorder="1" applyAlignment="1">
      <alignment horizontal="center" vertical="center"/>
    </xf>
    <xf numFmtId="1" fontId="23" fillId="2" borderId="101" xfId="0" applyNumberFormat="1" applyFont="1" applyFill="1" applyBorder="1" applyAlignment="1">
      <alignment horizontal="center" vertical="center"/>
    </xf>
    <xf numFmtId="0" fontId="23" fillId="2" borderId="107" xfId="0" applyNumberFormat="1" applyFont="1" applyFill="1" applyBorder="1" applyAlignment="1">
      <alignment horizontal="center" vertical="center" wrapText="1"/>
    </xf>
    <xf numFmtId="1" fontId="23" fillId="4" borderId="102" xfId="0" applyNumberFormat="1" applyFont="1" applyFill="1" applyBorder="1" applyAlignment="1">
      <alignment horizontal="center" vertical="center"/>
    </xf>
    <xf numFmtId="1" fontId="23" fillId="8" borderId="103" xfId="0" applyNumberFormat="1" applyFont="1" applyFill="1" applyBorder="1" applyAlignment="1">
      <alignment horizontal="center" vertical="center"/>
    </xf>
    <xf numFmtId="1" fontId="23" fillId="8" borderId="105" xfId="0" applyNumberFormat="1" applyFont="1" applyFill="1" applyBorder="1" applyAlignment="1">
      <alignment horizontal="center" vertical="center"/>
    </xf>
    <xf numFmtId="0" fontId="17" fillId="4" borderId="108" xfId="0" applyFont="1" applyFill="1" applyBorder="1" applyAlignment="1">
      <alignment horizontal="center" vertical="center"/>
    </xf>
    <xf numFmtId="0" fontId="17" fillId="4" borderId="109" xfId="0" applyFont="1" applyFill="1" applyBorder="1" applyAlignment="1">
      <alignment horizontal="center" vertical="center"/>
    </xf>
    <xf numFmtId="0" fontId="17" fillId="4" borderId="110" xfId="0" applyFont="1" applyFill="1" applyBorder="1" applyAlignment="1">
      <alignment horizontal="center" vertical="center"/>
    </xf>
    <xf numFmtId="0" fontId="17" fillId="4" borderId="111" xfId="0" applyFont="1" applyFill="1" applyBorder="1" applyAlignment="1">
      <alignment horizontal="center" vertical="center"/>
    </xf>
    <xf numFmtId="0" fontId="32" fillId="0" borderId="112" xfId="0" applyFont="1" applyBorder="1" applyAlignment="1">
      <alignment horizontal="center" vertical="center" wrapText="1"/>
    </xf>
    <xf numFmtId="1" fontId="2" fillId="8" borderId="113" xfId="0" applyNumberFormat="1" applyFont="1" applyFill="1" applyBorder="1" applyAlignment="1">
      <alignment horizontal="center" vertical="center"/>
    </xf>
    <xf numFmtId="0" fontId="2" fillId="3" borderId="114" xfId="0" applyFont="1" applyFill="1" applyBorder="1" applyAlignment="1">
      <alignment horizontal="center" vertical="center" wrapText="1"/>
    </xf>
    <xf numFmtId="1" fontId="17" fillId="8" borderId="114" xfId="0" applyNumberFormat="1" applyFont="1" applyFill="1" applyBorder="1" applyAlignment="1">
      <alignment horizontal="center" vertical="center"/>
    </xf>
    <xf numFmtId="0" fontId="17" fillId="8" borderId="114" xfId="0" applyFont="1" applyFill="1" applyBorder="1" applyAlignment="1">
      <alignment horizontal="center" vertical="center" wrapText="1"/>
    </xf>
    <xf numFmtId="1" fontId="6" fillId="8" borderId="115" xfId="0" applyNumberFormat="1" applyFont="1" applyFill="1" applyBorder="1" applyAlignment="1">
      <alignment horizontal="center" vertical="center"/>
    </xf>
    <xf numFmtId="1" fontId="17" fillId="4" borderId="116" xfId="0" applyNumberFormat="1" applyFont="1" applyFill="1" applyBorder="1" applyAlignment="1">
      <alignment horizontal="center" vertical="center"/>
    </xf>
    <xf numFmtId="1" fontId="17" fillId="4" borderId="117" xfId="0" applyNumberFormat="1" applyFont="1" applyFill="1" applyBorder="1" applyAlignment="1">
      <alignment horizontal="center" vertical="center"/>
    </xf>
    <xf numFmtId="1" fontId="26" fillId="7" borderId="117" xfId="0" applyNumberFormat="1" applyFont="1" applyFill="1" applyBorder="1" applyAlignment="1">
      <alignment horizontal="center" vertical="center"/>
    </xf>
    <xf numFmtId="1" fontId="6" fillId="7" borderId="117" xfId="0" applyNumberFormat="1" applyFont="1" applyFill="1" applyBorder="1" applyAlignment="1">
      <alignment horizontal="center" vertical="center"/>
    </xf>
    <xf numFmtId="1" fontId="6" fillId="7" borderId="118" xfId="0" applyNumberFormat="1" applyFont="1" applyFill="1" applyBorder="1" applyAlignment="1">
      <alignment horizontal="center" vertical="center"/>
    </xf>
    <xf numFmtId="1" fontId="24" fillId="2" borderId="113" xfId="0" applyNumberFormat="1" applyFont="1" applyFill="1" applyBorder="1" applyAlignment="1">
      <alignment horizontal="center" vertical="center"/>
    </xf>
    <xf numFmtId="1" fontId="24" fillId="2" borderId="114" xfId="0" applyNumberFormat="1" applyFont="1" applyFill="1" applyBorder="1" applyAlignment="1">
      <alignment horizontal="center" vertical="center"/>
    </xf>
    <xf numFmtId="1" fontId="24" fillId="2" borderId="115" xfId="0" applyNumberFormat="1" applyFont="1" applyFill="1" applyBorder="1" applyAlignment="1">
      <alignment horizontal="center" vertical="center"/>
    </xf>
    <xf numFmtId="1" fontId="17" fillId="0" borderId="113" xfId="0" applyNumberFormat="1" applyFont="1" applyFill="1" applyBorder="1" applyAlignment="1">
      <alignment horizontal="center" vertical="center"/>
    </xf>
    <xf numFmtId="1" fontId="17" fillId="0" borderId="114" xfId="0" applyNumberFormat="1" applyFont="1" applyFill="1" applyBorder="1" applyAlignment="1">
      <alignment horizontal="center" vertical="center"/>
    </xf>
    <xf numFmtId="1" fontId="6" fillId="7" borderId="114" xfId="0" applyNumberFormat="1" applyFont="1" applyFill="1" applyBorder="1" applyAlignment="1">
      <alignment horizontal="center" vertical="center"/>
    </xf>
    <xf numFmtId="1" fontId="17" fillId="4" borderId="114" xfId="0" applyNumberFormat="1" applyFont="1" applyFill="1" applyBorder="1" applyAlignment="1">
      <alignment horizontal="center" vertical="center"/>
    </xf>
    <xf numFmtId="1" fontId="6" fillId="7" borderId="115" xfId="0" applyNumberFormat="1" applyFont="1" applyFill="1" applyBorder="1" applyAlignment="1">
      <alignment horizontal="center" vertical="center"/>
    </xf>
    <xf numFmtId="1" fontId="17" fillId="8" borderId="113" xfId="0" applyNumberFormat="1" applyFont="1" applyFill="1" applyBorder="1" applyAlignment="1">
      <alignment horizontal="center" vertical="center"/>
    </xf>
    <xf numFmtId="1" fontId="18" fillId="8" borderId="114" xfId="0" applyNumberFormat="1" applyFont="1" applyFill="1" applyBorder="1" applyAlignment="1">
      <alignment horizontal="center" vertical="center"/>
    </xf>
    <xf numFmtId="1" fontId="6" fillId="13" borderId="114" xfId="0" applyNumberFormat="1" applyFont="1" applyFill="1" applyBorder="1" applyAlignment="1">
      <alignment horizontal="center" vertical="center"/>
    </xf>
    <xf numFmtId="1" fontId="6" fillId="13" borderId="115" xfId="0" applyNumberFormat="1" applyFont="1" applyFill="1" applyBorder="1" applyAlignment="1">
      <alignment horizontal="center" vertical="center"/>
    </xf>
    <xf numFmtId="1" fontId="23" fillId="4" borderId="116" xfId="0" applyNumberFormat="1" applyFont="1" applyFill="1" applyBorder="1" applyAlignment="1">
      <alignment horizontal="center" vertical="center"/>
    </xf>
    <xf numFmtId="1" fontId="23" fillId="7" borderId="117" xfId="0" applyNumberFormat="1" applyFont="1" applyFill="1" applyBorder="1" applyAlignment="1">
      <alignment horizontal="center" vertical="center"/>
    </xf>
    <xf numFmtId="1" fontId="23" fillId="4" borderId="117" xfId="0" applyNumberFormat="1" applyFont="1" applyFill="1" applyBorder="1" applyAlignment="1">
      <alignment horizontal="center" vertical="center"/>
    </xf>
    <xf numFmtId="1" fontId="23" fillId="7" borderId="119" xfId="0" applyNumberFormat="1" applyFont="1" applyFill="1" applyBorder="1" applyAlignment="1">
      <alignment horizontal="center" vertical="center"/>
    </xf>
    <xf numFmtId="0" fontId="2" fillId="2" borderId="113" xfId="0" applyNumberFormat="1" applyFont="1" applyFill="1" applyBorder="1" applyAlignment="1">
      <alignment horizontal="center" vertical="center"/>
    </xf>
    <xf numFmtId="165" fontId="17" fillId="2" borderId="114" xfId="2" applyNumberFormat="1" applyFont="1" applyFill="1" applyBorder="1" applyAlignment="1">
      <alignment horizontal="center" vertical="center"/>
    </xf>
    <xf numFmtId="165" fontId="24" fillId="7" borderId="114" xfId="2" applyNumberFormat="1" applyFont="1" applyFill="1" applyBorder="1" applyAlignment="1">
      <alignment horizontal="center" vertical="center"/>
    </xf>
    <xf numFmtId="1" fontId="23" fillId="2" borderId="114" xfId="0" applyNumberFormat="1" applyFont="1" applyFill="1" applyBorder="1" applyAlignment="1">
      <alignment horizontal="center" vertical="center"/>
    </xf>
    <xf numFmtId="0" fontId="23" fillId="2" borderId="120" xfId="0" applyNumberFormat="1" applyFont="1" applyFill="1" applyBorder="1" applyAlignment="1">
      <alignment horizontal="center" vertical="center" wrapText="1"/>
    </xf>
    <xf numFmtId="1" fontId="23" fillId="4" borderId="115" xfId="0" applyNumberFormat="1" applyFont="1" applyFill="1" applyBorder="1" applyAlignment="1">
      <alignment horizontal="center" vertical="center"/>
    </xf>
    <xf numFmtId="1" fontId="23" fillId="8" borderId="116" xfId="0" applyNumberFormat="1" applyFont="1" applyFill="1" applyBorder="1" applyAlignment="1">
      <alignment horizontal="center" vertical="center"/>
    </xf>
    <xf numFmtId="1" fontId="23" fillId="8" borderId="118" xfId="0" applyNumberFormat="1" applyFont="1" applyFill="1" applyBorder="1" applyAlignment="1">
      <alignment horizontal="center" vertical="center"/>
    </xf>
    <xf numFmtId="0" fontId="17" fillId="4" borderId="121" xfId="0" applyFont="1" applyFill="1" applyBorder="1" applyAlignment="1">
      <alignment horizontal="center" vertical="center"/>
    </xf>
    <xf numFmtId="0" fontId="17" fillId="4" borderId="122" xfId="0" applyFont="1" applyFill="1" applyBorder="1" applyAlignment="1">
      <alignment horizontal="center" vertical="center"/>
    </xf>
    <xf numFmtId="0" fontId="17" fillId="4" borderId="123" xfId="0" applyFont="1" applyFill="1" applyBorder="1" applyAlignment="1">
      <alignment horizontal="center" vertical="center"/>
    </xf>
    <xf numFmtId="0" fontId="17" fillId="4" borderId="124" xfId="0" applyFont="1" applyFill="1" applyBorder="1" applyAlignment="1">
      <alignment horizontal="center" vertical="center"/>
    </xf>
    <xf numFmtId="165" fontId="30" fillId="7" borderId="114" xfId="2" applyNumberFormat="1" applyFont="1" applyFill="1" applyBorder="1" applyAlignment="1">
      <alignment horizontal="center" vertical="center"/>
    </xf>
    <xf numFmtId="0" fontId="32" fillId="0" borderId="112" xfId="0" applyFont="1" applyFill="1" applyBorder="1" applyAlignment="1">
      <alignment horizontal="center" vertical="center" wrapText="1"/>
    </xf>
    <xf numFmtId="0" fontId="2" fillId="3" borderId="114" xfId="0" applyFont="1" applyFill="1" applyBorder="1" applyAlignment="1">
      <alignment horizontal="center" vertical="center"/>
    </xf>
    <xf numFmtId="0" fontId="17" fillId="8" borderId="114" xfId="0" applyFont="1" applyFill="1" applyBorder="1" applyAlignment="1">
      <alignment horizontal="center" vertical="center"/>
    </xf>
    <xf numFmtId="0" fontId="17" fillId="4" borderId="116" xfId="0" applyFont="1" applyFill="1" applyBorder="1" applyAlignment="1">
      <alignment horizontal="center" vertical="center"/>
    </xf>
    <xf numFmtId="0" fontId="17" fillId="4" borderId="117" xfId="0" applyFont="1" applyFill="1" applyBorder="1" applyAlignment="1">
      <alignment horizontal="center" vertical="center"/>
    </xf>
    <xf numFmtId="0" fontId="17" fillId="4" borderId="114" xfId="0" applyFont="1" applyFill="1" applyBorder="1" applyAlignment="1">
      <alignment horizontal="center" vertical="center"/>
    </xf>
    <xf numFmtId="0" fontId="17" fillId="8" borderId="113" xfId="0" applyFont="1" applyFill="1" applyBorder="1" applyAlignment="1">
      <alignment horizontal="center" vertical="center"/>
    </xf>
    <xf numFmtId="0" fontId="18" fillId="8" borderId="114" xfId="0" applyFont="1" applyFill="1" applyBorder="1" applyAlignment="1">
      <alignment horizontal="center" vertical="center"/>
    </xf>
    <xf numFmtId="0" fontId="5" fillId="3" borderId="114" xfId="0" applyFont="1" applyFill="1" applyBorder="1" applyAlignment="1">
      <alignment horizontal="center" vertical="center" wrapText="1"/>
    </xf>
    <xf numFmtId="0" fontId="18" fillId="8" borderId="114" xfId="0" applyFont="1" applyFill="1" applyBorder="1" applyAlignment="1">
      <alignment horizontal="center" vertical="center" wrapText="1"/>
    </xf>
    <xf numFmtId="1" fontId="18" fillId="4" borderId="116" xfId="0" applyNumberFormat="1" applyFont="1" applyFill="1" applyBorder="1" applyAlignment="1">
      <alignment horizontal="center" vertical="center"/>
    </xf>
    <xf numFmtId="1" fontId="18" fillId="4" borderId="117" xfId="0" applyNumberFormat="1" applyFont="1" applyFill="1" applyBorder="1" applyAlignment="1">
      <alignment horizontal="center" vertical="center"/>
    </xf>
    <xf numFmtId="1" fontId="26" fillId="7" borderId="118" xfId="0" applyNumberFormat="1" applyFont="1" applyFill="1" applyBorder="1" applyAlignment="1">
      <alignment horizontal="center" vertical="center"/>
    </xf>
    <xf numFmtId="1" fontId="18" fillId="4" borderId="114" xfId="0" applyNumberFormat="1" applyFont="1" applyFill="1" applyBorder="1" applyAlignment="1">
      <alignment horizontal="center" vertical="center"/>
    </xf>
    <xf numFmtId="1" fontId="18" fillId="8" borderId="113" xfId="0" applyNumberFormat="1" applyFont="1" applyFill="1" applyBorder="1" applyAlignment="1">
      <alignment horizontal="center" vertical="center"/>
    </xf>
    <xf numFmtId="1" fontId="18" fillId="0" borderId="114" xfId="0" applyNumberFormat="1" applyFont="1" applyFill="1" applyBorder="1" applyAlignment="1">
      <alignment horizontal="center" vertical="center"/>
    </xf>
    <xf numFmtId="0" fontId="32" fillId="0" borderId="125" xfId="0" applyFont="1" applyBorder="1" applyAlignment="1">
      <alignment horizontal="center" vertical="center" wrapText="1"/>
    </xf>
    <xf numFmtId="1" fontId="2" fillId="8" borderId="126" xfId="0" applyNumberFormat="1" applyFont="1" applyFill="1" applyBorder="1" applyAlignment="1">
      <alignment horizontal="center" vertical="center"/>
    </xf>
    <xf numFmtId="0" fontId="5" fillId="3" borderId="127" xfId="0" applyFont="1" applyFill="1" applyBorder="1" applyAlignment="1">
      <alignment horizontal="center" vertical="center" wrapText="1"/>
    </xf>
    <xf numFmtId="1" fontId="18" fillId="8" borderId="127" xfId="0" applyNumberFormat="1" applyFont="1" applyFill="1" applyBorder="1" applyAlignment="1">
      <alignment horizontal="center" vertical="center"/>
    </xf>
    <xf numFmtId="0" fontId="18" fillId="8" borderId="127" xfId="0" applyFont="1" applyFill="1" applyBorder="1" applyAlignment="1">
      <alignment horizontal="center" vertical="center" wrapText="1"/>
    </xf>
    <xf numFmtId="0" fontId="2" fillId="3" borderId="127" xfId="0" applyFont="1" applyFill="1" applyBorder="1" applyAlignment="1">
      <alignment horizontal="center" vertical="center" wrapText="1"/>
    </xf>
    <xf numFmtId="1" fontId="6" fillId="8" borderId="128" xfId="0" applyNumberFormat="1" applyFont="1" applyFill="1" applyBorder="1" applyAlignment="1">
      <alignment horizontal="center" vertical="center"/>
    </xf>
    <xf numFmtId="1" fontId="18" fillId="4" borderId="129" xfId="0" applyNumberFormat="1" applyFont="1" applyFill="1" applyBorder="1" applyAlignment="1">
      <alignment horizontal="center" vertical="center"/>
    </xf>
    <xf numFmtId="1" fontId="18" fillId="4" borderId="130" xfId="0" applyNumberFormat="1" applyFont="1" applyFill="1" applyBorder="1" applyAlignment="1">
      <alignment horizontal="center" vertical="center"/>
    </xf>
    <xf numFmtId="1" fontId="26" fillId="7" borderId="130" xfId="0" applyNumberFormat="1" applyFont="1" applyFill="1" applyBorder="1" applyAlignment="1">
      <alignment horizontal="center" vertical="center"/>
    </xf>
    <xf numFmtId="1" fontId="6" fillId="7" borderId="130" xfId="0" applyNumberFormat="1" applyFont="1" applyFill="1" applyBorder="1" applyAlignment="1">
      <alignment horizontal="center" vertical="center"/>
    </xf>
    <xf numFmtId="1" fontId="26" fillId="7" borderId="131" xfId="0" applyNumberFormat="1" applyFont="1" applyFill="1" applyBorder="1" applyAlignment="1">
      <alignment horizontal="center" vertical="center"/>
    </xf>
    <xf numFmtId="1" fontId="24" fillId="2" borderId="126" xfId="0" applyNumberFormat="1" applyFont="1" applyFill="1" applyBorder="1" applyAlignment="1">
      <alignment horizontal="center" vertical="center"/>
    </xf>
    <xf numFmtId="1" fontId="24" fillId="2" borderId="127" xfId="0" applyNumberFormat="1" applyFont="1" applyFill="1" applyBorder="1" applyAlignment="1">
      <alignment horizontal="center" vertical="center"/>
    </xf>
    <xf numFmtId="1" fontId="24" fillId="2" borderId="128" xfId="0" applyNumberFormat="1" applyFont="1" applyFill="1" applyBorder="1" applyAlignment="1">
      <alignment horizontal="center" vertical="center"/>
    </xf>
    <xf numFmtId="1" fontId="17" fillId="0" borderId="126" xfId="0" applyNumberFormat="1" applyFont="1" applyFill="1" applyBorder="1" applyAlignment="1">
      <alignment horizontal="center" vertical="center"/>
    </xf>
    <xf numFmtId="1" fontId="17" fillId="0" borderId="127" xfId="0" applyNumberFormat="1" applyFont="1" applyFill="1" applyBorder="1" applyAlignment="1">
      <alignment horizontal="center" vertical="center"/>
    </xf>
    <xf numFmtId="1" fontId="6" fillId="7" borderId="127" xfId="0" applyNumberFormat="1" applyFont="1" applyFill="1" applyBorder="1" applyAlignment="1">
      <alignment horizontal="center" vertical="center"/>
    </xf>
    <xf numFmtId="1" fontId="18" fillId="4" borderId="127" xfId="0" applyNumberFormat="1" applyFont="1" applyFill="1" applyBorder="1" applyAlignment="1">
      <alignment horizontal="center" vertical="center"/>
    </xf>
    <xf numFmtId="1" fontId="6" fillId="7" borderId="128" xfId="0" applyNumberFormat="1" applyFont="1" applyFill="1" applyBorder="1" applyAlignment="1">
      <alignment horizontal="center" vertical="center"/>
    </xf>
    <xf numFmtId="1" fontId="18" fillId="8" borderId="126" xfId="0" applyNumberFormat="1" applyFont="1" applyFill="1" applyBorder="1" applyAlignment="1">
      <alignment horizontal="center" vertical="center"/>
    </xf>
    <xf numFmtId="1" fontId="6" fillId="13" borderId="127" xfId="0" applyNumberFormat="1" applyFont="1" applyFill="1" applyBorder="1" applyAlignment="1">
      <alignment horizontal="center" vertical="center"/>
    </xf>
    <xf numFmtId="1" fontId="6" fillId="13" borderId="128" xfId="0" applyNumberFormat="1" applyFont="1" applyFill="1" applyBorder="1" applyAlignment="1">
      <alignment horizontal="center" vertical="center"/>
    </xf>
    <xf numFmtId="1" fontId="23" fillId="4" borderId="129" xfId="0" applyNumberFormat="1" applyFont="1" applyFill="1" applyBorder="1" applyAlignment="1">
      <alignment horizontal="center" vertical="center"/>
    </xf>
    <xf numFmtId="1" fontId="23" fillId="7" borderId="130" xfId="0" applyNumberFormat="1" applyFont="1" applyFill="1" applyBorder="1" applyAlignment="1">
      <alignment horizontal="center" vertical="center"/>
    </xf>
    <xf numFmtId="1" fontId="23" fillId="4" borderId="130" xfId="0" applyNumberFormat="1" applyFont="1" applyFill="1" applyBorder="1" applyAlignment="1">
      <alignment horizontal="center" vertical="center"/>
    </xf>
    <xf numFmtId="1" fontId="23" fillId="7" borderId="132" xfId="0" applyNumberFormat="1" applyFont="1" applyFill="1" applyBorder="1" applyAlignment="1">
      <alignment horizontal="center" vertical="center"/>
    </xf>
    <xf numFmtId="0" fontId="2" fillId="2" borderId="126" xfId="0" applyNumberFormat="1" applyFont="1" applyFill="1" applyBorder="1" applyAlignment="1">
      <alignment horizontal="center" vertical="center"/>
    </xf>
    <xf numFmtId="165" fontId="17" fillId="2" borderId="127" xfId="2" applyNumberFormat="1" applyFont="1" applyFill="1" applyBorder="1" applyAlignment="1">
      <alignment horizontal="center" vertical="center"/>
    </xf>
    <xf numFmtId="165" fontId="24" fillId="7" borderId="127" xfId="2" applyNumberFormat="1" applyFont="1" applyFill="1" applyBorder="1" applyAlignment="1">
      <alignment horizontal="center" vertical="center"/>
    </xf>
    <xf numFmtId="1" fontId="23" fillId="2" borderId="127" xfId="0" applyNumberFormat="1" applyFont="1" applyFill="1" applyBorder="1" applyAlignment="1">
      <alignment horizontal="center" vertical="center"/>
    </xf>
    <xf numFmtId="0" fontId="23" fillId="2" borderId="133" xfId="0" applyNumberFormat="1" applyFont="1" applyFill="1" applyBorder="1" applyAlignment="1">
      <alignment horizontal="center" vertical="center" wrapText="1"/>
    </xf>
    <xf numFmtId="1" fontId="23" fillId="4" borderId="128" xfId="0" applyNumberFormat="1" applyFont="1" applyFill="1" applyBorder="1" applyAlignment="1">
      <alignment horizontal="center" vertical="center"/>
    </xf>
    <xf numFmtId="1" fontId="23" fillId="8" borderId="129" xfId="0" applyNumberFormat="1" applyFont="1" applyFill="1" applyBorder="1" applyAlignment="1">
      <alignment horizontal="center" vertical="center"/>
    </xf>
    <xf numFmtId="1" fontId="23" fillId="8" borderId="131" xfId="0" applyNumberFormat="1" applyFont="1" applyFill="1" applyBorder="1" applyAlignment="1">
      <alignment horizontal="center" vertical="center"/>
    </xf>
    <xf numFmtId="0" fontId="17" fillId="4" borderId="134" xfId="0" applyFont="1" applyFill="1" applyBorder="1" applyAlignment="1">
      <alignment horizontal="center" vertical="center"/>
    </xf>
    <xf numFmtId="0" fontId="17" fillId="4" borderId="135" xfId="0" applyFont="1" applyFill="1" applyBorder="1" applyAlignment="1">
      <alignment horizontal="center" vertical="center"/>
    </xf>
    <xf numFmtId="0" fontId="17" fillId="4" borderId="136" xfId="0" applyFont="1" applyFill="1" applyBorder="1" applyAlignment="1">
      <alignment horizontal="center" vertical="center"/>
    </xf>
    <xf numFmtId="0" fontId="17" fillId="4" borderId="137" xfId="0" applyFont="1" applyFill="1" applyBorder="1" applyAlignment="1">
      <alignment horizontal="center" vertical="center"/>
    </xf>
    <xf numFmtId="0" fontId="2" fillId="12" borderId="86" xfId="0" applyFont="1" applyFill="1" applyBorder="1" applyAlignment="1">
      <alignment horizontal="center" vertical="center" wrapText="1"/>
    </xf>
    <xf numFmtId="0" fontId="2" fillId="12" borderId="30" xfId="0" applyFont="1" applyFill="1" applyBorder="1" applyAlignment="1">
      <alignment horizontal="center" vertical="center" wrapText="1"/>
    </xf>
    <xf numFmtId="0" fontId="5" fillId="12" borderId="30" xfId="0" applyFont="1" applyFill="1" applyBorder="1" applyAlignment="1">
      <alignment horizontal="center" vertical="center" wrapText="1"/>
    </xf>
    <xf numFmtId="0" fontId="2" fillId="12" borderId="30" xfId="0" applyFont="1" applyFill="1" applyBorder="1" applyAlignment="1">
      <alignment horizontal="center" vertical="center"/>
    </xf>
    <xf numFmtId="1" fontId="23" fillId="8" borderId="138" xfId="0" applyNumberFormat="1" applyFont="1" applyFill="1" applyBorder="1" applyAlignment="1">
      <alignment horizontal="center" vertical="center"/>
    </xf>
    <xf numFmtId="1" fontId="23" fillId="8" borderId="139" xfId="0" applyNumberFormat="1" applyFont="1" applyFill="1" applyBorder="1" applyAlignment="1">
      <alignment horizontal="center" vertical="center"/>
    </xf>
    <xf numFmtId="0" fontId="5" fillId="9" borderId="12" xfId="0" applyFont="1" applyFill="1" applyBorder="1" applyAlignment="1">
      <alignment horizontal="center" vertical="center"/>
    </xf>
    <xf numFmtId="0" fontId="18" fillId="0" borderId="37" xfId="0" applyFont="1" applyBorder="1" applyAlignment="1">
      <alignment horizontal="center" vertical="center" wrapText="1"/>
    </xf>
    <xf numFmtId="1" fontId="5" fillId="8" borderId="29" xfId="0" applyNumberFormat="1" applyFont="1" applyFill="1" applyBorder="1" applyAlignment="1">
      <alignment horizontal="center" vertical="center"/>
    </xf>
    <xf numFmtId="0" fontId="5" fillId="8" borderId="30" xfId="0" applyFont="1" applyFill="1" applyBorder="1" applyAlignment="1">
      <alignment horizontal="center" vertical="center"/>
    </xf>
    <xf numFmtId="1" fontId="26" fillId="8" borderId="31" xfId="0" applyNumberFormat="1" applyFont="1" applyFill="1" applyBorder="1" applyAlignment="1">
      <alignment horizontal="center" vertical="center"/>
    </xf>
    <xf numFmtId="1" fontId="24" fillId="4" borderId="32" xfId="0" applyNumberFormat="1" applyFont="1" applyFill="1" applyBorder="1" applyAlignment="1">
      <alignment horizontal="center" vertical="center"/>
    </xf>
    <xf numFmtId="1" fontId="24" fillId="7" borderId="27" xfId="0" applyNumberFormat="1" applyFont="1" applyFill="1" applyBorder="1" applyAlignment="1">
      <alignment horizontal="center" vertical="center"/>
    </xf>
    <xf numFmtId="1" fontId="24" fillId="4" borderId="27" xfId="0" applyNumberFormat="1" applyFont="1" applyFill="1" applyBorder="1" applyAlignment="1">
      <alignment horizontal="center" vertical="center"/>
    </xf>
    <xf numFmtId="165" fontId="18" fillId="2" borderId="30" xfId="2" applyNumberFormat="1" applyFont="1" applyFill="1" applyBorder="1" applyAlignment="1">
      <alignment horizontal="center" vertical="center"/>
    </xf>
    <xf numFmtId="0" fontId="24" fillId="2" borderId="30" xfId="0" applyNumberFormat="1" applyFont="1" applyFill="1" applyBorder="1" applyAlignment="1">
      <alignment horizontal="center" vertical="center"/>
    </xf>
    <xf numFmtId="0" fontId="24" fillId="2" borderId="97" xfId="0" applyNumberFormat="1" applyFont="1" applyFill="1" applyBorder="1" applyAlignment="1">
      <alignment horizontal="center" vertical="center" wrapText="1"/>
    </xf>
    <xf numFmtId="1" fontId="24" fillId="4" borderId="31" xfId="0" applyNumberFormat="1" applyFont="1" applyFill="1" applyBorder="1" applyAlignment="1">
      <alignment horizontal="center" vertical="center"/>
    </xf>
    <xf numFmtId="1" fontId="24" fillId="8" borderId="64" xfId="0" applyNumberFormat="1" applyFont="1" applyFill="1" applyBorder="1" applyAlignment="1">
      <alignment horizontal="center" vertical="center"/>
    </xf>
    <xf numFmtId="1" fontId="24" fillId="8" borderId="65" xfId="0" applyNumberFormat="1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0" fontId="35" fillId="9" borderId="59" xfId="0" applyFont="1" applyFill="1" applyBorder="1" applyAlignment="1">
      <alignment horizontal="center" vertical="center" wrapText="1"/>
    </xf>
    <xf numFmtId="0" fontId="35" fillId="9" borderId="60" xfId="0" applyFont="1" applyFill="1" applyBorder="1" applyAlignment="1">
      <alignment horizontal="center" vertical="center" wrapText="1"/>
    </xf>
    <xf numFmtId="0" fontId="35" fillId="9" borderId="61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77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5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6" xfId="0" applyFont="1" applyFill="1" applyBorder="1" applyAlignment="1">
      <alignment horizontal="center" vertical="center" wrapText="1"/>
    </xf>
    <xf numFmtId="0" fontId="2" fillId="8" borderId="42" xfId="0" applyFont="1" applyFill="1" applyBorder="1" applyAlignment="1">
      <alignment horizontal="center" vertical="center" textRotation="90" wrapText="1"/>
    </xf>
    <xf numFmtId="0" fontId="2" fillId="8" borderId="39" xfId="0" applyFont="1" applyFill="1" applyBorder="1" applyAlignment="1">
      <alignment horizontal="center" vertical="center" textRotation="90" wrapText="1"/>
    </xf>
    <xf numFmtId="0" fontId="2" fillId="8" borderId="70" xfId="0" applyFont="1" applyFill="1" applyBorder="1" applyAlignment="1">
      <alignment horizontal="center" vertical="center" textRotation="90" wrapText="1"/>
    </xf>
    <xf numFmtId="0" fontId="2" fillId="7" borderId="41" xfId="0" applyFont="1" applyFill="1" applyBorder="1" applyAlignment="1">
      <alignment horizontal="center" vertical="center" wrapText="1"/>
    </xf>
    <xf numFmtId="0" fontId="2" fillId="7" borderId="42" xfId="0" applyFont="1" applyFill="1" applyBorder="1" applyAlignment="1">
      <alignment horizontal="center" vertical="center" wrapText="1"/>
    </xf>
    <xf numFmtId="0" fontId="2" fillId="7" borderId="38" xfId="0" applyFont="1" applyFill="1" applyBorder="1" applyAlignment="1">
      <alignment horizontal="center" vertical="center" wrapText="1"/>
    </xf>
    <xf numFmtId="0" fontId="2" fillId="7" borderId="39" xfId="0" applyFont="1" applyFill="1" applyBorder="1" applyAlignment="1">
      <alignment horizontal="center" vertical="center" wrapText="1"/>
    </xf>
    <xf numFmtId="0" fontId="2" fillId="7" borderId="43" xfId="0" applyFont="1" applyFill="1" applyBorder="1" applyAlignment="1">
      <alignment horizontal="center" vertical="center" wrapText="1"/>
    </xf>
    <xf numFmtId="0" fontId="2" fillId="7" borderId="40" xfId="0" applyFont="1" applyFill="1" applyBorder="1" applyAlignment="1">
      <alignment horizontal="center" vertical="center" wrapText="1"/>
    </xf>
    <xf numFmtId="0" fontId="35" fillId="9" borderId="50" xfId="0" applyFont="1" applyFill="1" applyBorder="1" applyAlignment="1">
      <alignment horizontal="center" vertical="center" wrapText="1"/>
    </xf>
    <xf numFmtId="0" fontId="35" fillId="9" borderId="36" xfId="0" applyFont="1" applyFill="1" applyBorder="1" applyAlignment="1">
      <alignment horizontal="center" vertical="center" wrapText="1"/>
    </xf>
    <xf numFmtId="0" fontId="35" fillId="9" borderId="68" xfId="0" applyFont="1" applyFill="1" applyBorder="1" applyAlignment="1">
      <alignment horizontal="center" vertical="center" wrapText="1"/>
    </xf>
    <xf numFmtId="0" fontId="35" fillId="9" borderId="54" xfId="0" applyFont="1" applyFill="1" applyBorder="1" applyAlignment="1">
      <alignment horizontal="center" vertical="center" wrapText="1"/>
    </xf>
    <xf numFmtId="0" fontId="35" fillId="9" borderId="55" xfId="0" applyFont="1" applyFill="1" applyBorder="1" applyAlignment="1">
      <alignment horizontal="center" vertical="center" wrapText="1"/>
    </xf>
    <xf numFmtId="0" fontId="35" fillId="9" borderId="56" xfId="0" applyFont="1" applyFill="1" applyBorder="1" applyAlignment="1">
      <alignment horizontal="center" vertical="center" wrapText="1"/>
    </xf>
    <xf numFmtId="0" fontId="35" fillId="9" borderId="57" xfId="0" applyFont="1" applyFill="1" applyBorder="1" applyAlignment="1">
      <alignment horizontal="center" vertical="center" wrapText="1"/>
    </xf>
    <xf numFmtId="0" fontId="35" fillId="9" borderId="58" xfId="0" applyFont="1" applyFill="1" applyBorder="1" applyAlignment="1">
      <alignment horizontal="center" vertical="center" wrapText="1"/>
    </xf>
    <xf numFmtId="0" fontId="2" fillId="8" borderId="41" xfId="0" applyFont="1" applyFill="1" applyBorder="1" applyAlignment="1">
      <alignment horizontal="center" vertical="center" wrapText="1"/>
    </xf>
    <xf numFmtId="0" fontId="2" fillId="8" borderId="38" xfId="0" applyFont="1" applyFill="1" applyBorder="1" applyAlignment="1">
      <alignment horizontal="center" vertical="center" wrapText="1"/>
    </xf>
    <xf numFmtId="0" fontId="2" fillId="8" borderId="69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horizontal="center" vertical="center"/>
    </xf>
    <xf numFmtId="0" fontId="2" fillId="4" borderId="51" xfId="0" applyFont="1" applyFill="1" applyBorder="1" applyAlignment="1">
      <alignment horizontal="center" vertical="center" wrapText="1"/>
    </xf>
    <xf numFmtId="0" fontId="2" fillId="4" borderId="52" xfId="0" applyFont="1" applyFill="1" applyBorder="1" applyAlignment="1">
      <alignment horizontal="center" vertical="center" wrapText="1"/>
    </xf>
    <xf numFmtId="0" fontId="2" fillId="7" borderId="15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2" fillId="7" borderId="78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textRotation="90" wrapText="1"/>
    </xf>
    <xf numFmtId="0" fontId="3" fillId="4" borderId="80" xfId="0" applyFont="1" applyFill="1" applyBorder="1" applyAlignment="1">
      <alignment horizontal="center" vertical="center" textRotation="90" wrapText="1"/>
    </xf>
    <xf numFmtId="0" fontId="3" fillId="4" borderId="23" xfId="0" applyFont="1" applyFill="1" applyBorder="1" applyAlignment="1">
      <alignment horizontal="center" vertical="center" textRotation="90" wrapText="1"/>
    </xf>
    <xf numFmtId="0" fontId="3" fillId="4" borderId="81" xfId="0" applyFont="1" applyFill="1" applyBorder="1" applyAlignment="1">
      <alignment horizontal="center" vertical="center" textRotation="90" wrapText="1"/>
    </xf>
    <xf numFmtId="1" fontId="2" fillId="8" borderId="45" xfId="0" applyNumberFormat="1" applyFont="1" applyFill="1" applyBorder="1" applyAlignment="1">
      <alignment horizontal="center" vertical="center" wrapText="1"/>
    </xf>
    <xf numFmtId="0" fontId="2" fillId="8" borderId="46" xfId="0" applyFont="1" applyFill="1" applyBorder="1" applyAlignment="1">
      <alignment horizontal="center" vertical="center" wrapText="1"/>
    </xf>
    <xf numFmtId="0" fontId="2" fillId="2" borderId="41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0" fontId="2" fillId="2" borderId="69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 textRotation="90" wrapText="1"/>
    </xf>
    <xf numFmtId="0" fontId="2" fillId="4" borderId="80" xfId="0" applyFont="1" applyFill="1" applyBorder="1" applyAlignment="1">
      <alignment horizontal="center" vertical="center" textRotation="90" wrapText="1"/>
    </xf>
    <xf numFmtId="0" fontId="35" fillId="9" borderId="46" xfId="0" applyFont="1" applyFill="1" applyBorder="1" applyAlignment="1">
      <alignment horizontal="center" vertical="center" wrapText="1"/>
    </xf>
    <xf numFmtId="0" fontId="2" fillId="8" borderId="43" xfId="0" applyFont="1" applyFill="1" applyBorder="1" applyAlignment="1">
      <alignment horizontal="center" vertical="center" wrapText="1"/>
    </xf>
    <xf numFmtId="0" fontId="2" fillId="8" borderId="40" xfId="0" applyFont="1" applyFill="1" applyBorder="1" applyAlignment="1">
      <alignment horizontal="center" vertical="center" wrapText="1"/>
    </xf>
    <xf numFmtId="0" fontId="2" fillId="8" borderId="71" xfId="0" applyFont="1" applyFill="1" applyBorder="1" applyAlignment="1">
      <alignment horizontal="center" vertical="center" wrapText="1"/>
    </xf>
    <xf numFmtId="0" fontId="2" fillId="7" borderId="19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2" fillId="7" borderId="9" xfId="0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2" borderId="63" xfId="0" applyFont="1" applyFill="1" applyBorder="1" applyAlignment="1">
      <alignment horizontal="center" vertical="center" wrapText="1"/>
    </xf>
    <xf numFmtId="0" fontId="2" fillId="2" borderId="44" xfId="0" applyFont="1" applyFill="1" applyBorder="1" applyAlignment="1">
      <alignment horizontal="center" vertical="center" wrapText="1"/>
    </xf>
    <xf numFmtId="0" fontId="2" fillId="7" borderId="20" xfId="0" applyFont="1" applyFill="1" applyBorder="1" applyAlignment="1">
      <alignment horizontal="center" vertical="center" wrapText="1"/>
    </xf>
    <xf numFmtId="0" fontId="2" fillId="7" borderId="10" xfId="0" applyFont="1" applyFill="1" applyBorder="1" applyAlignment="1">
      <alignment horizontal="center" vertical="center" wrapText="1"/>
    </xf>
    <xf numFmtId="0" fontId="2" fillId="7" borderId="74" xfId="0" applyFont="1" applyFill="1" applyBorder="1" applyAlignment="1">
      <alignment horizontal="center" vertical="center" wrapText="1"/>
    </xf>
    <xf numFmtId="0" fontId="3" fillId="4" borderId="48" xfId="0" applyFont="1" applyFill="1" applyBorder="1" applyAlignment="1">
      <alignment horizontal="center" vertical="center" textRotation="90" wrapText="1"/>
    </xf>
    <xf numFmtId="0" fontId="3" fillId="4" borderId="82" xfId="0" applyFont="1" applyFill="1" applyBorder="1" applyAlignment="1">
      <alignment horizontal="center" vertical="center" textRotation="90" wrapText="1"/>
    </xf>
    <xf numFmtId="0" fontId="2" fillId="4" borderId="53" xfId="0" applyFont="1" applyFill="1" applyBorder="1" applyAlignment="1">
      <alignment horizontal="center" vertical="center" wrapText="1"/>
    </xf>
    <xf numFmtId="0" fontId="2" fillId="4" borderId="19" xfId="0" applyFont="1" applyFill="1" applyBorder="1" applyAlignment="1">
      <alignment horizontal="center" vertical="center" wrapText="1"/>
    </xf>
    <xf numFmtId="0" fontId="35" fillId="14" borderId="60" xfId="0" applyFont="1" applyFill="1" applyBorder="1" applyAlignment="1">
      <alignment horizontal="center" vertical="center" wrapText="1"/>
    </xf>
    <xf numFmtId="0" fontId="2" fillId="8" borderId="42" xfId="0" applyFont="1" applyFill="1" applyBorder="1" applyAlignment="1">
      <alignment horizontal="center" vertical="center" wrapText="1"/>
    </xf>
    <xf numFmtId="0" fontId="2" fillId="8" borderId="39" xfId="0" applyFont="1" applyFill="1" applyBorder="1" applyAlignment="1">
      <alignment horizontal="center" vertical="center" wrapText="1"/>
    </xf>
    <xf numFmtId="0" fontId="5" fillId="8" borderId="42" xfId="0" applyFont="1" applyFill="1" applyBorder="1" applyAlignment="1">
      <alignment horizontal="center" vertical="center" wrapText="1"/>
    </xf>
    <xf numFmtId="0" fontId="5" fillId="14" borderId="42" xfId="0" applyFont="1" applyFill="1" applyBorder="1" applyAlignment="1">
      <alignment horizontal="center" vertical="center" wrapText="1"/>
    </xf>
    <xf numFmtId="0" fontId="5" fillId="8" borderId="43" xfId="0" applyFont="1" applyFill="1" applyBorder="1" applyAlignment="1">
      <alignment horizontal="center" vertical="center" wrapText="1"/>
    </xf>
    <xf numFmtId="0" fontId="5" fillId="8" borderId="39" xfId="0" applyFont="1" applyFill="1" applyBorder="1" applyAlignment="1">
      <alignment horizontal="center" vertical="center" wrapText="1"/>
    </xf>
    <xf numFmtId="0" fontId="5" fillId="14" borderId="39" xfId="0" applyFont="1" applyFill="1" applyBorder="1" applyAlignment="1">
      <alignment horizontal="center" vertical="center" wrapText="1"/>
    </xf>
    <xf numFmtId="0" fontId="5" fillId="8" borderId="40" xfId="0" applyFont="1" applyFill="1" applyBorder="1" applyAlignment="1">
      <alignment horizontal="center" vertical="center" wrapText="1"/>
    </xf>
    <xf numFmtId="0" fontId="6" fillId="4" borderId="19" xfId="0" applyFont="1" applyFill="1" applyBorder="1" applyAlignment="1">
      <alignment horizontal="center" vertical="center" textRotation="90" wrapText="1"/>
    </xf>
    <xf numFmtId="0" fontId="6" fillId="4" borderId="9" xfId="0" applyFont="1" applyFill="1" applyBorder="1" applyAlignment="1">
      <alignment horizontal="center" vertical="center" textRotation="90" wrapText="1"/>
    </xf>
    <xf numFmtId="0" fontId="6" fillId="4" borderId="72" xfId="0" applyFont="1" applyFill="1" applyBorder="1" applyAlignment="1">
      <alignment horizontal="center" vertical="center" textRotation="90" wrapText="1"/>
    </xf>
    <xf numFmtId="0" fontId="6" fillId="2" borderId="44" xfId="0" applyFont="1" applyFill="1" applyBorder="1" applyAlignment="1">
      <alignment horizontal="center" vertical="center" wrapText="1"/>
    </xf>
    <xf numFmtId="0" fontId="2" fillId="4" borderId="43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0" fontId="2" fillId="4" borderId="71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textRotation="90" wrapText="1"/>
    </xf>
    <xf numFmtId="0" fontId="6" fillId="4" borderId="2" xfId="0" applyFont="1" applyFill="1" applyBorder="1" applyAlignment="1">
      <alignment horizontal="center" vertical="center" textRotation="90" wrapText="1"/>
    </xf>
    <xf numFmtId="0" fontId="6" fillId="4" borderId="73" xfId="0" applyFont="1" applyFill="1" applyBorder="1" applyAlignment="1">
      <alignment horizontal="center" vertical="center" textRotation="90" wrapText="1"/>
    </xf>
    <xf numFmtId="0" fontId="2" fillId="4" borderId="47" xfId="0" applyFont="1" applyFill="1" applyBorder="1" applyAlignment="1">
      <alignment horizontal="center" vertical="center" textRotation="90" wrapText="1"/>
    </xf>
    <xf numFmtId="0" fontId="2" fillId="4" borderId="79" xfId="0" applyFont="1" applyFill="1" applyBorder="1" applyAlignment="1">
      <alignment horizontal="center" vertical="center" textRotation="90" wrapText="1"/>
    </xf>
    <xf numFmtId="0" fontId="35" fillId="9" borderId="62" xfId="0" applyFont="1" applyFill="1" applyBorder="1" applyAlignment="1">
      <alignment horizontal="center" vertical="center" wrapText="1"/>
    </xf>
  </cellXfs>
  <cellStyles count="4">
    <cellStyle name="BORDA PERALES ROMEL……….880 3" xfId="1" xr:uid="{00000000-0005-0000-0000-000000000000}"/>
    <cellStyle name="Millares 3" xfId="3" xr:uid="{00000000-0005-0000-0000-000001000000}"/>
    <cellStyle name="Normal" xfId="0" builtinId="0"/>
    <cellStyle name="Porcentaje" xfId="2" builtinId="5"/>
  </cellStyles>
  <dxfs count="101"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B02C6"/>
      </font>
    </dxf>
    <dxf>
      <font>
        <color rgb="FFC00000"/>
      </font>
    </dxf>
    <dxf>
      <font>
        <color rgb="FFC00000"/>
      </font>
    </dxf>
    <dxf>
      <font>
        <color theme="8" tint="-0.24994659260841701"/>
      </font>
    </dxf>
    <dxf>
      <font>
        <color theme="8" tint="-0.24994659260841701"/>
      </font>
    </dxf>
    <dxf>
      <font>
        <color rgb="FFC00000"/>
      </font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C00000"/>
      </font>
    </dxf>
    <dxf>
      <font>
        <color theme="8" tint="-0.24994659260841701"/>
      </font>
    </dxf>
    <dxf>
      <font>
        <color theme="8" tint="-0.24994659260841701"/>
      </font>
    </dxf>
    <dxf>
      <font>
        <color rgb="FFC00000"/>
      </font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C00000"/>
      </font>
    </dxf>
    <dxf>
      <font>
        <color rgb="FF00B050"/>
      </font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FF00"/>
      <color rgb="FF0033CC"/>
      <color rgb="FF0B02C6"/>
      <color rgb="FFE2F7E1"/>
      <color rgb="FFFFF8E5"/>
      <color rgb="FFFFE5E5"/>
      <color rgb="FFF5E2FA"/>
      <color rgb="FFF0D4F8"/>
      <color rgb="FFFFDDDD"/>
      <color rgb="FFFFB3B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4280195</xdr:colOff>
      <xdr:row>0</xdr:row>
      <xdr:rowOff>671511</xdr:rowOff>
    </xdr:from>
    <xdr:to>
      <xdr:col>139</xdr:col>
      <xdr:colOff>71438</xdr:colOff>
      <xdr:row>1</xdr:row>
      <xdr:rowOff>1876424</xdr:rowOff>
    </xdr:to>
    <xdr:pic>
      <xdr:nvPicPr>
        <xdr:cNvPr id="3" name="Imagen 7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1695" y="671511"/>
          <a:ext cx="60513618" cy="3371851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  <xdr:twoCellAnchor>
    <xdr:from>
      <xdr:col>1</xdr:col>
      <xdr:colOff>4381500</xdr:colOff>
      <xdr:row>0</xdr:row>
      <xdr:rowOff>876299</xdr:rowOff>
    </xdr:from>
    <xdr:to>
      <xdr:col>139</xdr:col>
      <xdr:colOff>285750</xdr:colOff>
      <xdr:row>1</xdr:row>
      <xdr:rowOff>1714500</xdr:rowOff>
    </xdr:to>
    <xdr:sp macro="" textlink="">
      <xdr:nvSpPr>
        <xdr:cNvPr id="4" name="Rectángulo 6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4953000" y="876299"/>
          <a:ext cx="85344000" cy="3028951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4500">
              <a:solidFill>
                <a:schemeClr val="bg1"/>
              </a:solidFill>
              <a:latin typeface="Arial Narrow" panose="020B0606020202030204" pitchFamily="34" charset="0"/>
            </a:rPr>
            <a:t>INSTRUMENTO DE GESTIÓN ESTADÍSTICO JURISDICCIONAL DEL DISTRITO JUDICIAL DE JUNÍN 2022</a:t>
          </a:r>
        </a:p>
      </xdr:txBody>
    </xdr:sp>
    <xdr:clientData/>
  </xdr:twoCellAnchor>
  <xdr:twoCellAnchor editAs="oneCell">
    <xdr:from>
      <xdr:col>0</xdr:col>
      <xdr:colOff>549086</xdr:colOff>
      <xdr:row>0</xdr:row>
      <xdr:rowOff>593912</xdr:rowOff>
    </xdr:from>
    <xdr:to>
      <xdr:col>1</xdr:col>
      <xdr:colOff>4431848</xdr:colOff>
      <xdr:row>1</xdr:row>
      <xdr:rowOff>1868334</xdr:rowOff>
    </xdr:to>
    <xdr:pic>
      <xdr:nvPicPr>
        <xdr:cNvPr id="5" name="Imagen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194"/>
        <a:stretch/>
      </xdr:blipFill>
      <xdr:spPr>
        <a:xfrm>
          <a:off x="549086" y="593912"/>
          <a:ext cx="4493561" cy="3437052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CNJ3726"/>
  <sheetViews>
    <sheetView tabSelected="1" zoomScale="30" zoomScaleNormal="30" zoomScaleSheetLayoutView="30" workbookViewId="0">
      <pane xSplit="2" ySplit="6" topLeftCell="C91" activePane="bottomRight" state="frozen"/>
      <selection pane="topRight" activeCell="E1" sqref="E1"/>
      <selection pane="bottomLeft" activeCell="A5" sqref="A5"/>
      <selection pane="bottomRight" activeCell="X93" sqref="X93"/>
    </sheetView>
  </sheetViews>
  <sheetFormatPr baseColWidth="10" defaultRowHeight="33.75" x14ac:dyDescent="0.25"/>
  <cols>
    <col min="1" max="1" width="9" style="78" customWidth="1"/>
    <col min="2" max="2" width="121.7109375" style="6" customWidth="1"/>
    <col min="3" max="3" width="97.7109375" style="6" customWidth="1"/>
    <col min="4" max="4" width="33.5703125" style="7" customWidth="1"/>
    <col min="5" max="5" width="11.7109375" style="8" customWidth="1"/>
    <col min="6" max="8" width="11.7109375" style="7" customWidth="1"/>
    <col min="9" max="9" width="11.7109375" style="8" customWidth="1"/>
    <col min="10" max="10" width="27.85546875" style="9" customWidth="1"/>
    <col min="11" max="11" width="10.28515625" style="10" customWidth="1"/>
    <col min="12" max="15" width="10.7109375" style="10" customWidth="1"/>
    <col min="16" max="20" width="10.7109375" style="10" hidden="1" customWidth="1"/>
    <col min="21" max="21" width="11" style="10" hidden="1" customWidth="1"/>
    <col min="22" max="22" width="10.7109375" style="10" hidden="1" customWidth="1"/>
    <col min="23" max="23" width="15.7109375" style="29" customWidth="1"/>
    <col min="24" max="28" width="10.7109375" style="10" customWidth="1"/>
    <col min="29" max="35" width="10.7109375" style="10" hidden="1" customWidth="1"/>
    <col min="36" max="36" width="15.7109375" style="29" customWidth="1"/>
    <col min="37" max="37" width="23.7109375" style="34" customWidth="1"/>
    <col min="38" max="40" width="24.7109375" style="34" customWidth="1"/>
    <col min="41" max="41" width="13" style="7" customWidth="1"/>
    <col min="42" max="45" width="13.7109375" style="7" customWidth="1"/>
    <col min="46" max="52" width="13.7109375" style="7" hidden="1" customWidth="1"/>
    <col min="53" max="53" width="15.7109375" style="30" customWidth="1"/>
    <col min="54" max="58" width="10.7109375" style="10" customWidth="1"/>
    <col min="59" max="65" width="10.7109375" style="10" hidden="1" customWidth="1"/>
    <col min="66" max="66" width="15.7109375" style="30" customWidth="1"/>
    <col min="67" max="71" width="10.7109375" style="10" customWidth="1"/>
    <col min="72" max="77" width="10.7109375" style="10" hidden="1" customWidth="1"/>
    <col min="78" max="78" width="10.7109375" style="28" hidden="1" customWidth="1"/>
    <col min="79" max="79" width="15.7109375" style="9" customWidth="1"/>
    <col min="80" max="84" width="10.7109375" style="10" customWidth="1"/>
    <col min="85" max="91" width="10.7109375" style="10" hidden="1" customWidth="1"/>
    <col min="92" max="92" width="15.7109375" style="30" customWidth="1"/>
    <col min="93" max="95" width="20.7109375" style="13" customWidth="1"/>
    <col min="96" max="96" width="22.7109375" style="13" customWidth="1"/>
    <col min="97" max="97" width="27.7109375" style="7" customWidth="1"/>
    <col min="98" max="102" width="17.5703125" style="10" customWidth="1"/>
    <col min="103" max="109" width="14.7109375" style="10" hidden="1" customWidth="1"/>
    <col min="110" max="110" width="24" style="28" customWidth="1"/>
    <col min="111" max="111" width="37" style="7" customWidth="1"/>
    <col min="112" max="112" width="37" style="140" customWidth="1"/>
    <col min="113" max="113" width="40.140625" style="7" customWidth="1"/>
    <col min="114" max="115" width="30.7109375" style="7" customWidth="1"/>
    <col min="116" max="131" width="15.7109375" style="9" customWidth="1"/>
    <col min="132" max="132" width="19" style="12" customWidth="1"/>
    <col min="133" max="133" width="18.28515625" style="2" customWidth="1"/>
    <col min="134" max="134" width="17.140625" style="2" customWidth="1"/>
    <col min="135" max="135" width="17.28515625" style="2" customWidth="1"/>
    <col min="136" max="136" width="17.140625" style="2" customWidth="1"/>
    <col min="137" max="137" width="17.28515625" style="2" customWidth="1"/>
    <col min="138" max="138" width="17.140625" style="2" customWidth="1"/>
    <col min="139" max="139" width="17.28515625" style="2" customWidth="1"/>
    <col min="140" max="160" width="11.42578125" style="2" customWidth="1"/>
    <col min="161" max="161" width="12.7109375" style="2" customWidth="1"/>
    <col min="162" max="2412" width="11.42578125" style="2" customWidth="1"/>
    <col min="2413" max="16384" width="11.42578125" style="2"/>
  </cols>
  <sheetData>
    <row r="1" spans="1:139" ht="170.25" customHeight="1" x14ac:dyDescent="0.25">
      <c r="B1" s="392"/>
      <c r="C1" s="392"/>
      <c r="D1" s="392"/>
      <c r="E1" s="392"/>
      <c r="F1" s="392"/>
      <c r="G1" s="392"/>
      <c r="H1" s="392"/>
      <c r="I1" s="392"/>
      <c r="J1" s="392"/>
      <c r="K1" s="392"/>
      <c r="L1" s="392"/>
      <c r="M1" s="392"/>
      <c r="N1" s="392"/>
      <c r="O1" s="392"/>
      <c r="P1" s="392"/>
      <c r="Q1" s="392"/>
      <c r="R1" s="392"/>
      <c r="S1" s="392"/>
      <c r="T1" s="392"/>
      <c r="U1" s="392"/>
      <c r="V1" s="392"/>
      <c r="W1" s="392"/>
      <c r="X1" s="392"/>
      <c r="Y1" s="392"/>
      <c r="Z1" s="392"/>
      <c r="AA1" s="392"/>
      <c r="AB1" s="392"/>
      <c r="AC1" s="392"/>
      <c r="AD1" s="392"/>
      <c r="AE1" s="392"/>
      <c r="AF1" s="392"/>
      <c r="AG1" s="392"/>
      <c r="AH1" s="392"/>
      <c r="AI1" s="392"/>
      <c r="AJ1" s="392"/>
      <c r="AK1" s="392"/>
      <c r="AL1" s="392"/>
      <c r="AM1" s="392"/>
      <c r="AN1" s="392"/>
      <c r="AO1" s="392"/>
      <c r="AP1" s="392"/>
      <c r="AQ1" s="392"/>
      <c r="AR1" s="392"/>
      <c r="AS1" s="392"/>
      <c r="AT1" s="392"/>
      <c r="AU1" s="392"/>
      <c r="AV1" s="392"/>
      <c r="AW1" s="392"/>
      <c r="AX1" s="392"/>
      <c r="AY1" s="392"/>
      <c r="AZ1" s="392"/>
      <c r="BA1" s="392"/>
      <c r="BB1" s="392"/>
      <c r="BC1" s="392"/>
      <c r="BD1" s="392"/>
      <c r="BE1" s="392"/>
      <c r="BF1" s="392"/>
      <c r="BG1" s="392"/>
      <c r="BH1" s="392"/>
      <c r="BI1" s="392"/>
      <c r="BJ1" s="392"/>
      <c r="BK1" s="392"/>
      <c r="BL1" s="392"/>
      <c r="BM1" s="392"/>
      <c r="BN1" s="392"/>
      <c r="BO1" s="392"/>
      <c r="BP1" s="392"/>
      <c r="BQ1" s="392"/>
      <c r="BR1" s="392"/>
      <c r="BS1" s="392"/>
      <c r="BT1" s="392"/>
      <c r="BU1" s="392"/>
      <c r="BV1" s="392"/>
      <c r="BW1" s="392"/>
      <c r="BX1" s="392"/>
      <c r="BY1" s="392"/>
      <c r="BZ1" s="392"/>
      <c r="CA1" s="392"/>
      <c r="CB1" s="393"/>
      <c r="CC1" s="392"/>
      <c r="CD1" s="392"/>
      <c r="CE1" s="392"/>
      <c r="CF1" s="392"/>
      <c r="CG1" s="392"/>
      <c r="CH1" s="392"/>
      <c r="CI1" s="392"/>
      <c r="CJ1" s="392"/>
      <c r="CK1" s="392"/>
      <c r="CL1" s="392"/>
      <c r="CM1" s="392"/>
      <c r="CN1" s="392"/>
      <c r="CO1" s="392"/>
      <c r="CP1" s="392"/>
      <c r="CQ1" s="392"/>
      <c r="CR1" s="392"/>
      <c r="CS1" s="392"/>
      <c r="CT1" s="392"/>
      <c r="CU1" s="392"/>
      <c r="CV1" s="392"/>
      <c r="CW1" s="392"/>
      <c r="CX1" s="392"/>
      <c r="CY1" s="392"/>
      <c r="CZ1" s="392"/>
      <c r="DA1" s="392"/>
      <c r="DB1" s="392"/>
      <c r="DC1" s="392"/>
      <c r="DD1" s="392"/>
      <c r="DE1" s="392"/>
      <c r="DF1" s="392"/>
      <c r="DG1" s="392"/>
      <c r="DH1" s="392"/>
      <c r="DI1" s="392"/>
      <c r="DJ1" s="392"/>
      <c r="DK1" s="392"/>
      <c r="DL1" s="392"/>
      <c r="DM1" s="392"/>
      <c r="DN1" s="392"/>
      <c r="DO1" s="392"/>
      <c r="DP1" s="392"/>
      <c r="DQ1" s="392"/>
      <c r="DR1" s="392"/>
      <c r="DS1" s="392"/>
      <c r="DT1" s="392"/>
      <c r="DU1" s="392"/>
      <c r="DV1" s="392"/>
      <c r="DW1" s="392"/>
      <c r="DX1" s="392"/>
      <c r="DY1" s="392"/>
      <c r="DZ1" s="392"/>
      <c r="EA1" s="392"/>
      <c r="EB1" s="392"/>
      <c r="EC1" s="392"/>
      <c r="ED1" s="392"/>
      <c r="EE1" s="392"/>
      <c r="EF1" s="392"/>
      <c r="EG1" s="392"/>
      <c r="EH1" s="392"/>
      <c r="EI1" s="392"/>
    </row>
    <row r="2" spans="1:139" ht="170.25" customHeight="1" thickBot="1" x14ac:dyDescent="0.3">
      <c r="B2" s="14"/>
      <c r="C2" s="14"/>
      <c r="D2" s="14"/>
      <c r="E2" s="14"/>
      <c r="F2" s="14"/>
      <c r="G2" s="14"/>
      <c r="H2" s="14"/>
      <c r="I2" s="14"/>
      <c r="J2" s="34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34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3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34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34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34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3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27"/>
      <c r="DG2" s="14"/>
      <c r="DH2" s="139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</row>
    <row r="3" spans="1:139" s="13" customFormat="1" ht="207.75" customHeight="1" thickTop="1" thickBot="1" x14ac:dyDescent="0.3">
      <c r="B3" s="410" t="s">
        <v>105</v>
      </c>
      <c r="C3" s="381" t="s">
        <v>108</v>
      </c>
      <c r="D3" s="384" t="s">
        <v>99</v>
      </c>
      <c r="E3" s="385"/>
      <c r="F3" s="385"/>
      <c r="G3" s="385"/>
      <c r="H3" s="385"/>
      <c r="I3" s="385"/>
      <c r="J3" s="386"/>
      <c r="K3" s="387" t="s">
        <v>202</v>
      </c>
      <c r="L3" s="385"/>
      <c r="M3" s="385"/>
      <c r="N3" s="385"/>
      <c r="O3" s="385"/>
      <c r="P3" s="385"/>
      <c r="Q3" s="385"/>
      <c r="R3" s="385"/>
      <c r="S3" s="385"/>
      <c r="T3" s="385"/>
      <c r="U3" s="385"/>
      <c r="V3" s="385"/>
      <c r="W3" s="385"/>
      <c r="X3" s="385"/>
      <c r="Y3" s="385"/>
      <c r="Z3" s="385"/>
      <c r="AA3" s="385"/>
      <c r="AB3" s="385"/>
      <c r="AC3" s="385"/>
      <c r="AD3" s="385"/>
      <c r="AE3" s="385"/>
      <c r="AF3" s="385"/>
      <c r="AG3" s="385"/>
      <c r="AH3" s="385"/>
      <c r="AI3" s="385"/>
      <c r="AJ3" s="385"/>
      <c r="AK3" s="388"/>
      <c r="AL3" s="360" t="s">
        <v>203</v>
      </c>
      <c r="AM3" s="361"/>
      <c r="AN3" s="362"/>
      <c r="AO3" s="360" t="s">
        <v>204</v>
      </c>
      <c r="AP3" s="361"/>
      <c r="AQ3" s="361"/>
      <c r="AR3" s="361"/>
      <c r="AS3" s="361"/>
      <c r="AT3" s="361"/>
      <c r="AU3" s="361"/>
      <c r="AV3" s="361"/>
      <c r="AW3" s="361"/>
      <c r="AX3" s="361"/>
      <c r="AY3" s="361"/>
      <c r="AZ3" s="361"/>
      <c r="BA3" s="361"/>
      <c r="BB3" s="361"/>
      <c r="BC3" s="361"/>
      <c r="BD3" s="361"/>
      <c r="BE3" s="361"/>
      <c r="BF3" s="361"/>
      <c r="BG3" s="361"/>
      <c r="BH3" s="361"/>
      <c r="BI3" s="361"/>
      <c r="BJ3" s="361"/>
      <c r="BK3" s="361"/>
      <c r="BL3" s="361"/>
      <c r="BM3" s="361"/>
      <c r="BN3" s="362"/>
      <c r="BO3" s="360" t="s">
        <v>205</v>
      </c>
      <c r="BP3" s="361"/>
      <c r="BQ3" s="361"/>
      <c r="BR3" s="361"/>
      <c r="BS3" s="361"/>
      <c r="BT3" s="361"/>
      <c r="BU3" s="361"/>
      <c r="BV3" s="361"/>
      <c r="BW3" s="361"/>
      <c r="BX3" s="361"/>
      <c r="BY3" s="361"/>
      <c r="BZ3" s="361"/>
      <c r="CA3" s="361"/>
      <c r="CB3" s="361"/>
      <c r="CC3" s="361"/>
      <c r="CD3" s="428"/>
      <c r="CE3" s="361"/>
      <c r="CF3" s="361"/>
      <c r="CG3" s="361"/>
      <c r="CH3" s="361"/>
      <c r="CI3" s="361"/>
      <c r="CJ3" s="361"/>
      <c r="CK3" s="361"/>
      <c r="CL3" s="361"/>
      <c r="CM3" s="361"/>
      <c r="CN3" s="362"/>
      <c r="CO3" s="384" t="s">
        <v>206</v>
      </c>
      <c r="CP3" s="385"/>
      <c r="CQ3" s="385"/>
      <c r="CR3" s="386"/>
      <c r="CS3" s="360" t="s">
        <v>97</v>
      </c>
      <c r="CT3" s="361"/>
      <c r="CU3" s="361"/>
      <c r="CV3" s="361"/>
      <c r="CW3" s="361"/>
      <c r="CX3" s="361"/>
      <c r="CY3" s="361"/>
      <c r="CZ3" s="361"/>
      <c r="DA3" s="361"/>
      <c r="DB3" s="361"/>
      <c r="DC3" s="361"/>
      <c r="DD3" s="361"/>
      <c r="DE3" s="361"/>
      <c r="DF3" s="361"/>
      <c r="DG3" s="361"/>
      <c r="DH3" s="449"/>
      <c r="DI3" s="362"/>
      <c r="DJ3" s="384" t="s">
        <v>90</v>
      </c>
      <c r="DK3" s="388"/>
      <c r="DL3" s="384" t="s">
        <v>200</v>
      </c>
      <c r="DM3" s="385"/>
      <c r="DN3" s="385"/>
      <c r="DO3" s="385"/>
      <c r="DP3" s="385"/>
      <c r="DQ3" s="385"/>
      <c r="DR3" s="385"/>
      <c r="DS3" s="385"/>
      <c r="DT3" s="385"/>
      <c r="DU3" s="385"/>
      <c r="DV3" s="385"/>
      <c r="DW3" s="385"/>
      <c r="DX3" s="385"/>
      <c r="DY3" s="385"/>
      <c r="DZ3" s="385"/>
      <c r="EA3" s="385"/>
      <c r="EB3" s="385"/>
      <c r="EC3" s="385"/>
      <c r="ED3" s="385"/>
      <c r="EE3" s="385"/>
      <c r="EF3" s="385"/>
      <c r="EG3" s="385"/>
      <c r="EH3" s="385"/>
      <c r="EI3" s="388"/>
    </row>
    <row r="4" spans="1:139" s="1" customFormat="1" ht="103.5" customHeight="1" thickTop="1" thickBot="1" x14ac:dyDescent="0.3">
      <c r="A4" s="13"/>
      <c r="B4" s="410"/>
      <c r="C4" s="382"/>
      <c r="D4" s="389" t="s">
        <v>100</v>
      </c>
      <c r="E4" s="372" t="s">
        <v>85</v>
      </c>
      <c r="F4" s="372" t="s">
        <v>86</v>
      </c>
      <c r="G4" s="372" t="s">
        <v>93</v>
      </c>
      <c r="H4" s="372" t="s">
        <v>94</v>
      </c>
      <c r="I4" s="372" t="s">
        <v>1</v>
      </c>
      <c r="J4" s="411" t="s">
        <v>2</v>
      </c>
      <c r="K4" s="414" t="s">
        <v>85</v>
      </c>
      <c r="L4" s="415"/>
      <c r="M4" s="415"/>
      <c r="N4" s="415"/>
      <c r="O4" s="415"/>
      <c r="P4" s="415"/>
      <c r="Q4" s="415"/>
      <c r="R4" s="415"/>
      <c r="S4" s="415"/>
      <c r="T4" s="415"/>
      <c r="U4" s="415"/>
      <c r="V4" s="415"/>
      <c r="W4" s="415"/>
      <c r="X4" s="415" t="s">
        <v>86</v>
      </c>
      <c r="Y4" s="415"/>
      <c r="Z4" s="415"/>
      <c r="AA4" s="415"/>
      <c r="AB4" s="415"/>
      <c r="AC4" s="415"/>
      <c r="AD4" s="415"/>
      <c r="AE4" s="415"/>
      <c r="AF4" s="415"/>
      <c r="AG4" s="415"/>
      <c r="AH4" s="415"/>
      <c r="AI4" s="415"/>
      <c r="AJ4" s="415"/>
      <c r="AK4" s="421" t="s">
        <v>3</v>
      </c>
      <c r="AL4" s="366" t="s">
        <v>87</v>
      </c>
      <c r="AM4" s="369" t="s">
        <v>1</v>
      </c>
      <c r="AN4" s="363" t="s">
        <v>86</v>
      </c>
      <c r="AO4" s="375" t="s">
        <v>88</v>
      </c>
      <c r="AP4" s="376"/>
      <c r="AQ4" s="376"/>
      <c r="AR4" s="376"/>
      <c r="AS4" s="376"/>
      <c r="AT4" s="376"/>
      <c r="AU4" s="376"/>
      <c r="AV4" s="376"/>
      <c r="AW4" s="376"/>
      <c r="AX4" s="376"/>
      <c r="AY4" s="376"/>
      <c r="AZ4" s="376"/>
      <c r="BA4" s="376"/>
      <c r="BB4" s="376" t="s">
        <v>86</v>
      </c>
      <c r="BC4" s="376"/>
      <c r="BD4" s="376"/>
      <c r="BE4" s="376"/>
      <c r="BF4" s="376"/>
      <c r="BG4" s="376"/>
      <c r="BH4" s="376"/>
      <c r="BI4" s="376"/>
      <c r="BJ4" s="376"/>
      <c r="BK4" s="376"/>
      <c r="BL4" s="376"/>
      <c r="BM4" s="376"/>
      <c r="BN4" s="379"/>
      <c r="BO4" s="389" t="s">
        <v>88</v>
      </c>
      <c r="BP4" s="429"/>
      <c r="BQ4" s="429"/>
      <c r="BR4" s="429"/>
      <c r="BS4" s="429"/>
      <c r="BT4" s="429"/>
      <c r="BU4" s="429"/>
      <c r="BV4" s="429"/>
      <c r="BW4" s="429"/>
      <c r="BX4" s="429"/>
      <c r="BY4" s="429"/>
      <c r="BZ4" s="429"/>
      <c r="CA4" s="429"/>
      <c r="CB4" s="431" t="s">
        <v>89</v>
      </c>
      <c r="CC4" s="431"/>
      <c r="CD4" s="432"/>
      <c r="CE4" s="431"/>
      <c r="CF4" s="431"/>
      <c r="CG4" s="431"/>
      <c r="CH4" s="431"/>
      <c r="CI4" s="431"/>
      <c r="CJ4" s="431"/>
      <c r="CK4" s="431"/>
      <c r="CL4" s="431"/>
      <c r="CM4" s="431"/>
      <c r="CN4" s="433"/>
      <c r="CO4" s="437" t="s">
        <v>85</v>
      </c>
      <c r="CP4" s="444" t="s">
        <v>1</v>
      </c>
      <c r="CQ4" s="444" t="s">
        <v>86</v>
      </c>
      <c r="CR4" s="396" t="s">
        <v>4</v>
      </c>
      <c r="CS4" s="405" t="s">
        <v>208</v>
      </c>
      <c r="CT4" s="376" t="s">
        <v>207</v>
      </c>
      <c r="CU4" s="376"/>
      <c r="CV4" s="376"/>
      <c r="CW4" s="376"/>
      <c r="CX4" s="376"/>
      <c r="CY4" s="376"/>
      <c r="CZ4" s="376"/>
      <c r="DA4" s="376"/>
      <c r="DB4" s="376"/>
      <c r="DC4" s="376"/>
      <c r="DD4" s="376"/>
      <c r="DE4" s="376"/>
      <c r="DF4" s="376"/>
      <c r="DG4" s="440" t="s">
        <v>201</v>
      </c>
      <c r="DH4" s="419" t="s">
        <v>210</v>
      </c>
      <c r="DI4" s="441" t="s">
        <v>106</v>
      </c>
      <c r="DJ4" s="403" t="s">
        <v>91</v>
      </c>
      <c r="DK4" s="404" t="s">
        <v>92</v>
      </c>
      <c r="DL4" s="427" t="s">
        <v>107</v>
      </c>
      <c r="DM4" s="418"/>
      <c r="DN4" s="418" t="s">
        <v>15</v>
      </c>
      <c r="DO4" s="418"/>
      <c r="DP4" s="394" t="s">
        <v>16</v>
      </c>
      <c r="DQ4" s="395"/>
      <c r="DR4" s="394" t="s">
        <v>211</v>
      </c>
      <c r="DS4" s="395"/>
      <c r="DT4" s="394" t="s">
        <v>17</v>
      </c>
      <c r="DU4" s="395"/>
      <c r="DV4" s="394" t="s">
        <v>18</v>
      </c>
      <c r="DW4" s="395"/>
      <c r="DX4" s="394" t="s">
        <v>19</v>
      </c>
      <c r="DY4" s="395"/>
      <c r="DZ4" s="394" t="s">
        <v>20</v>
      </c>
      <c r="EA4" s="395"/>
      <c r="EB4" s="394" t="s">
        <v>21</v>
      </c>
      <c r="EC4" s="395"/>
      <c r="ED4" s="394" t="s">
        <v>22</v>
      </c>
      <c r="EE4" s="395"/>
      <c r="EF4" s="394" t="s">
        <v>96</v>
      </c>
      <c r="EG4" s="395"/>
      <c r="EH4" s="394" t="s">
        <v>98</v>
      </c>
      <c r="EI4" s="426"/>
    </row>
    <row r="5" spans="1:139" s="1" customFormat="1" ht="117" customHeight="1" thickBot="1" x14ac:dyDescent="0.3">
      <c r="A5" s="13"/>
      <c r="B5" s="410"/>
      <c r="C5" s="382"/>
      <c r="D5" s="390"/>
      <c r="E5" s="373"/>
      <c r="F5" s="373"/>
      <c r="G5" s="373"/>
      <c r="H5" s="373"/>
      <c r="I5" s="373"/>
      <c r="J5" s="412"/>
      <c r="K5" s="416"/>
      <c r="L5" s="417"/>
      <c r="M5" s="417"/>
      <c r="N5" s="417"/>
      <c r="O5" s="417"/>
      <c r="P5" s="417"/>
      <c r="Q5" s="417"/>
      <c r="R5" s="417"/>
      <c r="S5" s="417"/>
      <c r="T5" s="417"/>
      <c r="U5" s="417"/>
      <c r="V5" s="417"/>
      <c r="W5" s="417"/>
      <c r="X5" s="417" t="s">
        <v>0</v>
      </c>
      <c r="Y5" s="417"/>
      <c r="Z5" s="417"/>
      <c r="AA5" s="417"/>
      <c r="AB5" s="417"/>
      <c r="AC5" s="417"/>
      <c r="AD5" s="417"/>
      <c r="AE5" s="417"/>
      <c r="AF5" s="417"/>
      <c r="AG5" s="417"/>
      <c r="AH5" s="417"/>
      <c r="AI5" s="417"/>
      <c r="AJ5" s="417"/>
      <c r="AK5" s="422"/>
      <c r="AL5" s="367"/>
      <c r="AM5" s="370" t="s">
        <v>1</v>
      </c>
      <c r="AN5" s="364" t="s">
        <v>0</v>
      </c>
      <c r="AO5" s="377"/>
      <c r="AP5" s="378"/>
      <c r="AQ5" s="378"/>
      <c r="AR5" s="378"/>
      <c r="AS5" s="378"/>
      <c r="AT5" s="378"/>
      <c r="AU5" s="378"/>
      <c r="AV5" s="378"/>
      <c r="AW5" s="378"/>
      <c r="AX5" s="378"/>
      <c r="AY5" s="378"/>
      <c r="AZ5" s="378"/>
      <c r="BA5" s="378"/>
      <c r="BB5" s="378" t="s">
        <v>0</v>
      </c>
      <c r="BC5" s="378"/>
      <c r="BD5" s="378"/>
      <c r="BE5" s="378"/>
      <c r="BF5" s="378"/>
      <c r="BG5" s="378"/>
      <c r="BH5" s="378"/>
      <c r="BI5" s="378"/>
      <c r="BJ5" s="378"/>
      <c r="BK5" s="378"/>
      <c r="BL5" s="378"/>
      <c r="BM5" s="378"/>
      <c r="BN5" s="380"/>
      <c r="BO5" s="390"/>
      <c r="BP5" s="430"/>
      <c r="BQ5" s="430"/>
      <c r="BR5" s="430"/>
      <c r="BS5" s="430"/>
      <c r="BT5" s="430"/>
      <c r="BU5" s="430"/>
      <c r="BV5" s="430"/>
      <c r="BW5" s="430"/>
      <c r="BX5" s="430"/>
      <c r="BY5" s="430"/>
      <c r="BZ5" s="430"/>
      <c r="CA5" s="430"/>
      <c r="CB5" s="434"/>
      <c r="CC5" s="434"/>
      <c r="CD5" s="435"/>
      <c r="CE5" s="434"/>
      <c r="CF5" s="434"/>
      <c r="CG5" s="434"/>
      <c r="CH5" s="434"/>
      <c r="CI5" s="434"/>
      <c r="CJ5" s="434"/>
      <c r="CK5" s="434"/>
      <c r="CL5" s="434"/>
      <c r="CM5" s="434"/>
      <c r="CN5" s="436"/>
      <c r="CO5" s="438"/>
      <c r="CP5" s="445"/>
      <c r="CQ5" s="445"/>
      <c r="CR5" s="397"/>
      <c r="CS5" s="406"/>
      <c r="CT5" s="137">
        <v>0.09</v>
      </c>
      <c r="CU5" s="137">
        <v>4.4999999999999998E-2</v>
      </c>
      <c r="CV5" s="137">
        <v>8.6400000000000005E-2</v>
      </c>
      <c r="CW5" s="137">
        <v>8.6400000000000005E-2</v>
      </c>
      <c r="CX5" s="137">
        <v>8.6400000000000005E-2</v>
      </c>
      <c r="CY5" s="137">
        <v>8.6400000000000005E-2</v>
      </c>
      <c r="CZ5" s="137">
        <v>8.6400000000000005E-2</v>
      </c>
      <c r="DA5" s="137">
        <v>8.6400000000000005E-2</v>
      </c>
      <c r="DB5" s="137">
        <v>8.6400000000000005E-2</v>
      </c>
      <c r="DC5" s="137">
        <v>8.6400000000000005E-2</v>
      </c>
      <c r="DD5" s="137">
        <v>8.6400000000000005E-2</v>
      </c>
      <c r="DE5" s="137">
        <v>8.6400000000000005E-2</v>
      </c>
      <c r="DF5" s="136">
        <v>0.4</v>
      </c>
      <c r="DG5" s="440"/>
      <c r="DH5" s="420"/>
      <c r="DI5" s="442"/>
      <c r="DJ5" s="403"/>
      <c r="DK5" s="404"/>
      <c r="DL5" s="447" t="s">
        <v>23</v>
      </c>
      <c r="DM5" s="408" t="s">
        <v>24</v>
      </c>
      <c r="DN5" s="401" t="s">
        <v>25</v>
      </c>
      <c r="DO5" s="399" t="s">
        <v>24</v>
      </c>
      <c r="DP5" s="401" t="s">
        <v>25</v>
      </c>
      <c r="DQ5" s="399" t="s">
        <v>24</v>
      </c>
      <c r="DR5" s="401" t="s">
        <v>25</v>
      </c>
      <c r="DS5" s="399" t="s">
        <v>24</v>
      </c>
      <c r="DT5" s="401" t="s">
        <v>25</v>
      </c>
      <c r="DU5" s="399" t="s">
        <v>24</v>
      </c>
      <c r="DV5" s="401" t="s">
        <v>25</v>
      </c>
      <c r="DW5" s="399" t="s">
        <v>24</v>
      </c>
      <c r="DX5" s="401" t="s">
        <v>25</v>
      </c>
      <c r="DY5" s="399" t="s">
        <v>24</v>
      </c>
      <c r="DZ5" s="401" t="s">
        <v>25</v>
      </c>
      <c r="EA5" s="399" t="s">
        <v>24</v>
      </c>
      <c r="EB5" s="401" t="s">
        <v>25</v>
      </c>
      <c r="EC5" s="399" t="s">
        <v>24</v>
      </c>
      <c r="ED5" s="401" t="s">
        <v>25</v>
      </c>
      <c r="EE5" s="399" t="s">
        <v>24</v>
      </c>
      <c r="EF5" s="401" t="s">
        <v>25</v>
      </c>
      <c r="EG5" s="399" t="s">
        <v>24</v>
      </c>
      <c r="EH5" s="401" t="s">
        <v>25</v>
      </c>
      <c r="EI5" s="424" t="s">
        <v>24</v>
      </c>
    </row>
    <row r="6" spans="1:139" s="1" customFormat="1" ht="82.5" customHeight="1" thickBot="1" x14ac:dyDescent="0.3">
      <c r="A6" s="13"/>
      <c r="B6" s="410"/>
      <c r="C6" s="383"/>
      <c r="D6" s="391"/>
      <c r="E6" s="374"/>
      <c r="F6" s="374"/>
      <c r="G6" s="374"/>
      <c r="H6" s="374"/>
      <c r="I6" s="374"/>
      <c r="J6" s="413"/>
      <c r="K6" s="146" t="s">
        <v>5</v>
      </c>
      <c r="L6" s="147" t="s">
        <v>6</v>
      </c>
      <c r="M6" s="147" t="s">
        <v>7</v>
      </c>
      <c r="N6" s="147" t="s">
        <v>8</v>
      </c>
      <c r="O6" s="147" t="s">
        <v>7</v>
      </c>
      <c r="P6" s="147" t="s">
        <v>9</v>
      </c>
      <c r="Q6" s="147" t="s">
        <v>9</v>
      </c>
      <c r="R6" s="147" t="s">
        <v>8</v>
      </c>
      <c r="S6" s="147" t="s">
        <v>10</v>
      </c>
      <c r="T6" s="147" t="s">
        <v>11</v>
      </c>
      <c r="U6" s="147" t="s">
        <v>12</v>
      </c>
      <c r="V6" s="147" t="s">
        <v>13</v>
      </c>
      <c r="W6" s="148" t="s">
        <v>14</v>
      </c>
      <c r="X6" s="147" t="s">
        <v>5</v>
      </c>
      <c r="Y6" s="147" t="s">
        <v>6</v>
      </c>
      <c r="Z6" s="147" t="s">
        <v>7</v>
      </c>
      <c r="AA6" s="147" t="s">
        <v>8</v>
      </c>
      <c r="AB6" s="147" t="s">
        <v>7</v>
      </c>
      <c r="AC6" s="147" t="s">
        <v>9</v>
      </c>
      <c r="AD6" s="147" t="s">
        <v>9</v>
      </c>
      <c r="AE6" s="147" t="s">
        <v>8</v>
      </c>
      <c r="AF6" s="147" t="s">
        <v>10</v>
      </c>
      <c r="AG6" s="147" t="s">
        <v>11</v>
      </c>
      <c r="AH6" s="147" t="s">
        <v>12</v>
      </c>
      <c r="AI6" s="147" t="s">
        <v>13</v>
      </c>
      <c r="AJ6" s="148" t="s">
        <v>14</v>
      </c>
      <c r="AK6" s="423"/>
      <c r="AL6" s="368"/>
      <c r="AM6" s="371"/>
      <c r="AN6" s="365"/>
      <c r="AO6" s="149" t="s">
        <v>5</v>
      </c>
      <c r="AP6" s="150" t="s">
        <v>6</v>
      </c>
      <c r="AQ6" s="150" t="s">
        <v>7</v>
      </c>
      <c r="AR6" s="150" t="s">
        <v>8</v>
      </c>
      <c r="AS6" s="150" t="s">
        <v>7</v>
      </c>
      <c r="AT6" s="150" t="s">
        <v>9</v>
      </c>
      <c r="AU6" s="150" t="s">
        <v>9</v>
      </c>
      <c r="AV6" s="150" t="s">
        <v>8</v>
      </c>
      <c r="AW6" s="150" t="s">
        <v>10</v>
      </c>
      <c r="AX6" s="150" t="s">
        <v>11</v>
      </c>
      <c r="AY6" s="150" t="s">
        <v>12</v>
      </c>
      <c r="AZ6" s="150" t="s">
        <v>13</v>
      </c>
      <c r="BA6" s="151" t="s">
        <v>14</v>
      </c>
      <c r="BB6" s="150" t="s">
        <v>5</v>
      </c>
      <c r="BC6" s="150" t="s">
        <v>6</v>
      </c>
      <c r="BD6" s="150" t="s">
        <v>7</v>
      </c>
      <c r="BE6" s="150" t="s">
        <v>8</v>
      </c>
      <c r="BF6" s="150" t="s">
        <v>7</v>
      </c>
      <c r="BG6" s="150" t="s">
        <v>9</v>
      </c>
      <c r="BH6" s="150" t="s">
        <v>9</v>
      </c>
      <c r="BI6" s="150" t="s">
        <v>8</v>
      </c>
      <c r="BJ6" s="150" t="s">
        <v>10</v>
      </c>
      <c r="BK6" s="150" t="s">
        <v>11</v>
      </c>
      <c r="BL6" s="150" t="s">
        <v>12</v>
      </c>
      <c r="BM6" s="150" t="s">
        <v>13</v>
      </c>
      <c r="BN6" s="152" t="s">
        <v>14</v>
      </c>
      <c r="BO6" s="153" t="s">
        <v>5</v>
      </c>
      <c r="BP6" s="154" t="s">
        <v>6</v>
      </c>
      <c r="BQ6" s="154" t="s">
        <v>7</v>
      </c>
      <c r="BR6" s="154" t="s">
        <v>8</v>
      </c>
      <c r="BS6" s="154" t="s">
        <v>7</v>
      </c>
      <c r="BT6" s="154" t="s">
        <v>9</v>
      </c>
      <c r="BU6" s="154" t="s">
        <v>9</v>
      </c>
      <c r="BV6" s="154" t="s">
        <v>8</v>
      </c>
      <c r="BW6" s="154" t="s">
        <v>10</v>
      </c>
      <c r="BX6" s="154" t="s">
        <v>11</v>
      </c>
      <c r="BY6" s="154" t="s">
        <v>12</v>
      </c>
      <c r="BZ6" s="155" t="s">
        <v>13</v>
      </c>
      <c r="CA6" s="156" t="s">
        <v>14</v>
      </c>
      <c r="CB6" s="154" t="s">
        <v>5</v>
      </c>
      <c r="CC6" s="154" t="s">
        <v>6</v>
      </c>
      <c r="CD6" s="154" t="s">
        <v>7</v>
      </c>
      <c r="CE6" s="154" t="s">
        <v>8</v>
      </c>
      <c r="CF6" s="154" t="s">
        <v>7</v>
      </c>
      <c r="CG6" s="154" t="s">
        <v>9</v>
      </c>
      <c r="CH6" s="154" t="s">
        <v>9</v>
      </c>
      <c r="CI6" s="154" t="s">
        <v>8</v>
      </c>
      <c r="CJ6" s="154" t="s">
        <v>10</v>
      </c>
      <c r="CK6" s="154" t="s">
        <v>11</v>
      </c>
      <c r="CL6" s="154" t="s">
        <v>12</v>
      </c>
      <c r="CM6" s="154" t="s">
        <v>13</v>
      </c>
      <c r="CN6" s="157" t="s">
        <v>14</v>
      </c>
      <c r="CO6" s="439"/>
      <c r="CP6" s="446"/>
      <c r="CQ6" s="446"/>
      <c r="CR6" s="398"/>
      <c r="CS6" s="407"/>
      <c r="CT6" s="150" t="s">
        <v>5</v>
      </c>
      <c r="CU6" s="150" t="s">
        <v>6</v>
      </c>
      <c r="CV6" s="150" t="s">
        <v>7</v>
      </c>
      <c r="CW6" s="150" t="s">
        <v>8</v>
      </c>
      <c r="CX6" s="150" t="s">
        <v>7</v>
      </c>
      <c r="CY6" s="150" t="s">
        <v>9</v>
      </c>
      <c r="CZ6" s="150" t="s">
        <v>9</v>
      </c>
      <c r="DA6" s="150" t="s">
        <v>8</v>
      </c>
      <c r="DB6" s="150" t="s">
        <v>10</v>
      </c>
      <c r="DC6" s="150" t="s">
        <v>11</v>
      </c>
      <c r="DD6" s="150" t="s">
        <v>12</v>
      </c>
      <c r="DE6" s="150" t="s">
        <v>13</v>
      </c>
      <c r="DF6" s="158" t="s">
        <v>14</v>
      </c>
      <c r="DG6" s="159" t="s">
        <v>102</v>
      </c>
      <c r="DH6" s="420"/>
      <c r="DI6" s="443"/>
      <c r="DJ6" s="403"/>
      <c r="DK6" s="404"/>
      <c r="DL6" s="448"/>
      <c r="DM6" s="409"/>
      <c r="DN6" s="402"/>
      <c r="DO6" s="400"/>
      <c r="DP6" s="402"/>
      <c r="DQ6" s="400"/>
      <c r="DR6" s="402"/>
      <c r="DS6" s="400"/>
      <c r="DT6" s="402"/>
      <c r="DU6" s="400"/>
      <c r="DV6" s="402"/>
      <c r="DW6" s="400"/>
      <c r="DX6" s="402"/>
      <c r="DY6" s="400"/>
      <c r="DZ6" s="402"/>
      <c r="EA6" s="400"/>
      <c r="EB6" s="402"/>
      <c r="EC6" s="400"/>
      <c r="ED6" s="402"/>
      <c r="EE6" s="400"/>
      <c r="EF6" s="402"/>
      <c r="EG6" s="400"/>
      <c r="EH6" s="402"/>
      <c r="EI6" s="425"/>
    </row>
    <row r="7" spans="1:139" ht="120" customHeight="1" thickTop="1" x14ac:dyDescent="0.25">
      <c r="A7" s="47">
        <v>1</v>
      </c>
      <c r="B7" s="161" t="s">
        <v>26</v>
      </c>
      <c r="C7" s="161" t="s">
        <v>143</v>
      </c>
      <c r="D7" s="162">
        <f t="shared" ref="D7:D20" si="0">E7+F7+G7+I7</f>
        <v>2504</v>
      </c>
      <c r="E7" s="335">
        <v>613</v>
      </c>
      <c r="F7" s="163">
        <v>1225</v>
      </c>
      <c r="G7" s="163">
        <v>666</v>
      </c>
      <c r="H7" s="164">
        <v>253</v>
      </c>
      <c r="I7" s="165">
        <v>0</v>
      </c>
      <c r="J7" s="166">
        <f>SUM(E7:I7)</f>
        <v>2757</v>
      </c>
      <c r="K7" s="167">
        <v>94</v>
      </c>
      <c r="L7" s="168">
        <v>54</v>
      </c>
      <c r="M7" s="168">
        <v>91</v>
      </c>
      <c r="N7" s="168">
        <v>99</v>
      </c>
      <c r="O7" s="168">
        <v>92</v>
      </c>
      <c r="P7" s="168"/>
      <c r="Q7" s="168"/>
      <c r="R7" s="168"/>
      <c r="S7" s="168"/>
      <c r="T7" s="168"/>
      <c r="U7" s="168"/>
      <c r="V7" s="168"/>
      <c r="W7" s="169">
        <f>SUM(K7:V7)</f>
        <v>430</v>
      </c>
      <c r="X7" s="168">
        <v>28</v>
      </c>
      <c r="Y7" s="168">
        <v>5</v>
      </c>
      <c r="Z7" s="168">
        <v>15</v>
      </c>
      <c r="AA7" s="168">
        <v>9</v>
      </c>
      <c r="AB7" s="168">
        <v>19</v>
      </c>
      <c r="AC7" s="168"/>
      <c r="AD7" s="168"/>
      <c r="AE7" s="168"/>
      <c r="AF7" s="168"/>
      <c r="AG7" s="168"/>
      <c r="AH7" s="168"/>
      <c r="AI7" s="168"/>
      <c r="AJ7" s="170">
        <f>SUM(X7:AI7)</f>
        <v>76</v>
      </c>
      <c r="AK7" s="171">
        <f>W7+AJ7</f>
        <v>506</v>
      </c>
      <c r="AL7" s="172">
        <f t="shared" ref="AL7:AL38" si="1">E7+I7+W7</f>
        <v>1043</v>
      </c>
      <c r="AM7" s="173">
        <f t="shared" ref="AM7:AM38" si="2">I7</f>
        <v>0</v>
      </c>
      <c r="AN7" s="174">
        <f t="shared" ref="AN7:AN38" si="3">F7+AJ7</f>
        <v>1301</v>
      </c>
      <c r="AO7" s="175">
        <v>205</v>
      </c>
      <c r="AP7" s="176">
        <v>90</v>
      </c>
      <c r="AQ7" s="176">
        <v>110</v>
      </c>
      <c r="AR7" s="176">
        <v>111</v>
      </c>
      <c r="AS7" s="176">
        <v>104</v>
      </c>
      <c r="AT7" s="176"/>
      <c r="AU7" s="176"/>
      <c r="AV7" s="176"/>
      <c r="AW7" s="176"/>
      <c r="AX7" s="176"/>
      <c r="AY7" s="176"/>
      <c r="AZ7" s="176"/>
      <c r="BA7" s="177">
        <f>SUM(AO7:AZ7)</f>
        <v>620</v>
      </c>
      <c r="BB7" s="178">
        <v>2</v>
      </c>
      <c r="BC7" s="178">
        <v>1</v>
      </c>
      <c r="BD7" s="178">
        <v>0</v>
      </c>
      <c r="BE7" s="178">
        <v>1</v>
      </c>
      <c r="BF7" s="178">
        <v>0</v>
      </c>
      <c r="BG7" s="178"/>
      <c r="BH7" s="178"/>
      <c r="BI7" s="178"/>
      <c r="BJ7" s="178"/>
      <c r="BK7" s="178"/>
      <c r="BL7" s="178"/>
      <c r="BM7" s="178"/>
      <c r="BN7" s="179">
        <f t="shared" ref="BN7:BN62" si="4">SUM(BB7:BM7)</f>
        <v>4</v>
      </c>
      <c r="BO7" s="180">
        <v>0</v>
      </c>
      <c r="BP7" s="163">
        <v>1</v>
      </c>
      <c r="BQ7" s="163">
        <v>1</v>
      </c>
      <c r="BR7" s="163">
        <v>0</v>
      </c>
      <c r="BS7" s="163">
        <v>0</v>
      </c>
      <c r="BT7" s="163"/>
      <c r="BU7" s="163"/>
      <c r="BV7" s="163"/>
      <c r="BW7" s="163"/>
      <c r="BX7" s="163"/>
      <c r="BY7" s="163"/>
      <c r="BZ7" s="181"/>
      <c r="CA7" s="182">
        <f t="shared" ref="CA7:CA13" si="5">SUM(BO7:BZ7)</f>
        <v>2</v>
      </c>
      <c r="CB7" s="163">
        <v>0</v>
      </c>
      <c r="CC7" s="163">
        <v>0</v>
      </c>
      <c r="CD7" s="163">
        <v>0</v>
      </c>
      <c r="CE7" s="163">
        <v>0</v>
      </c>
      <c r="CF7" s="163">
        <v>0</v>
      </c>
      <c r="CG7" s="163"/>
      <c r="CH7" s="163"/>
      <c r="CI7" s="163"/>
      <c r="CJ7" s="163"/>
      <c r="CK7" s="163"/>
      <c r="CL7" s="163"/>
      <c r="CM7" s="163"/>
      <c r="CN7" s="183">
        <f t="shared" ref="CN7:CN20" si="6">SUM(CB7:CM7)</f>
        <v>0</v>
      </c>
      <c r="CO7" s="184">
        <f>AL7-BA7-CA7</f>
        <v>421</v>
      </c>
      <c r="CP7" s="185">
        <f t="shared" ref="CP7:CP38" si="7">I7</f>
        <v>0</v>
      </c>
      <c r="CQ7" s="186">
        <f t="shared" ref="CQ7" si="8">AN7-BN7-CN7</f>
        <v>1297</v>
      </c>
      <c r="CR7" s="187">
        <f>SUM(CO7:CQ7)-CP7</f>
        <v>1718</v>
      </c>
      <c r="CS7" s="188">
        <f t="shared" ref="CS7:CS62" si="9">BA7</f>
        <v>620</v>
      </c>
      <c r="CT7" s="189">
        <f>AO7/DG7</f>
        <v>0.17083333333333334</v>
      </c>
      <c r="CU7" s="189">
        <f>AP7/DG7</f>
        <v>7.4999999999999997E-2</v>
      </c>
      <c r="CV7" s="189">
        <f>AQ7/DG7</f>
        <v>9.166666666666666E-2</v>
      </c>
      <c r="CW7" s="189">
        <f>AR7/DG7</f>
        <v>9.2499999999999999E-2</v>
      </c>
      <c r="CX7" s="189">
        <f>AS7/DG7</f>
        <v>8.666666666666667E-2</v>
      </c>
      <c r="CY7" s="189">
        <f>AT7/DG7</f>
        <v>0</v>
      </c>
      <c r="CZ7" s="189">
        <f>AU7/DG7</f>
        <v>0</v>
      </c>
      <c r="DA7" s="189">
        <f>AV7/DG7</f>
        <v>0</v>
      </c>
      <c r="DB7" s="189">
        <f>AW7/DG7</f>
        <v>0</v>
      </c>
      <c r="DC7" s="189">
        <f>AX7/DG7</f>
        <v>0</v>
      </c>
      <c r="DD7" s="189">
        <f>AY7/DG7</f>
        <v>0</v>
      </c>
      <c r="DE7" s="189">
        <f>AZ7/DG7</f>
        <v>0</v>
      </c>
      <c r="DF7" s="190">
        <f>SUM(CT7:DE7)</f>
        <v>0.51666666666666672</v>
      </c>
      <c r="DG7" s="191">
        <v>1200</v>
      </c>
      <c r="DH7" s="192" t="str">
        <f>IF(AND($DF$5-9%&lt;=DF7,DF7&lt;$DF$5),"BUENO",IF(DF7&gt;=$DF$5,"MUY BUENO",IF(AND($DF$5-18%&lt;=DF7,DF7&lt;$DF$5-9%),"BAJO","MUY BAJO")))</f>
        <v>MUY BUENO</v>
      </c>
      <c r="DI7" s="193">
        <v>103.68</v>
      </c>
      <c r="DJ7" s="339">
        <f>DG7*1.3</f>
        <v>1560</v>
      </c>
      <c r="DK7" s="340">
        <f>DG7*1.7</f>
        <v>2040</v>
      </c>
      <c r="DL7" s="194"/>
      <c r="DM7" s="195"/>
      <c r="DN7" s="196"/>
      <c r="DO7" s="195"/>
      <c r="DP7" s="196"/>
      <c r="DQ7" s="195"/>
      <c r="DR7" s="196"/>
      <c r="DS7" s="195"/>
      <c r="DT7" s="196"/>
      <c r="DU7" s="195"/>
      <c r="DV7" s="196"/>
      <c r="DW7" s="195"/>
      <c r="DX7" s="196"/>
      <c r="DY7" s="195"/>
      <c r="DZ7" s="196"/>
      <c r="EA7" s="195"/>
      <c r="EB7" s="196"/>
      <c r="EC7" s="195"/>
      <c r="ED7" s="196"/>
      <c r="EE7" s="195"/>
      <c r="EF7" s="196"/>
      <c r="EG7" s="195"/>
      <c r="EH7" s="196"/>
      <c r="EI7" s="197"/>
    </row>
    <row r="8" spans="1:139" ht="120" customHeight="1" x14ac:dyDescent="0.25">
      <c r="A8" s="48">
        <v>2</v>
      </c>
      <c r="B8" s="82" t="s">
        <v>27</v>
      </c>
      <c r="C8" s="82" t="s">
        <v>241</v>
      </c>
      <c r="D8" s="83">
        <f t="shared" si="0"/>
        <v>3732</v>
      </c>
      <c r="E8" s="336">
        <v>995</v>
      </c>
      <c r="F8" s="84">
        <v>1291</v>
      </c>
      <c r="G8" s="84">
        <v>1446</v>
      </c>
      <c r="H8" s="85">
        <v>390</v>
      </c>
      <c r="I8" s="86">
        <v>0</v>
      </c>
      <c r="J8" s="132">
        <f t="shared" ref="J8:J70" si="10">SUM(E8:I8)</f>
        <v>4122</v>
      </c>
      <c r="K8" s="91">
        <v>174</v>
      </c>
      <c r="L8" s="63">
        <v>11</v>
      </c>
      <c r="M8" s="63">
        <v>153</v>
      </c>
      <c r="N8" s="63">
        <v>97</v>
      </c>
      <c r="O8" s="63">
        <v>81</v>
      </c>
      <c r="P8" s="63"/>
      <c r="Q8" s="63"/>
      <c r="R8" s="63"/>
      <c r="S8" s="63"/>
      <c r="T8" s="63"/>
      <c r="U8" s="63"/>
      <c r="V8" s="63"/>
      <c r="W8" s="64">
        <f t="shared" ref="W8:W33" si="11">SUM(K8:V8)</f>
        <v>516</v>
      </c>
      <c r="X8" s="63">
        <v>569</v>
      </c>
      <c r="Y8" s="63">
        <v>12</v>
      </c>
      <c r="Z8" s="63">
        <v>32</v>
      </c>
      <c r="AA8" s="63">
        <v>30</v>
      </c>
      <c r="AB8" s="63">
        <v>25</v>
      </c>
      <c r="AC8" s="63"/>
      <c r="AD8" s="63"/>
      <c r="AE8" s="63"/>
      <c r="AF8" s="63"/>
      <c r="AG8" s="63"/>
      <c r="AH8" s="63"/>
      <c r="AI8" s="63"/>
      <c r="AJ8" s="65">
        <f t="shared" ref="AJ8:AJ33" si="12">SUM(X8:AI8)</f>
        <v>668</v>
      </c>
      <c r="AK8" s="66">
        <f t="shared" ref="AK8:AK62" si="13">W8+AJ8</f>
        <v>1184</v>
      </c>
      <c r="AL8" s="79">
        <f t="shared" si="1"/>
        <v>1511</v>
      </c>
      <c r="AM8" s="80">
        <f t="shared" si="2"/>
        <v>0</v>
      </c>
      <c r="AN8" s="81">
        <f t="shared" si="3"/>
        <v>1959</v>
      </c>
      <c r="AO8" s="95">
        <v>256</v>
      </c>
      <c r="AP8" s="96">
        <v>40</v>
      </c>
      <c r="AQ8" s="96">
        <v>110</v>
      </c>
      <c r="AR8" s="96">
        <v>111</v>
      </c>
      <c r="AS8" s="96">
        <v>55</v>
      </c>
      <c r="AT8" s="96"/>
      <c r="AU8" s="97"/>
      <c r="AV8" s="97"/>
      <c r="AW8" s="97"/>
      <c r="AX8" s="97"/>
      <c r="AY8" s="97"/>
      <c r="AZ8" s="97"/>
      <c r="BA8" s="98">
        <f t="shared" ref="BA8:BA33" si="14">SUM(AO8:AZ8)</f>
        <v>572</v>
      </c>
      <c r="BB8" s="99">
        <v>20</v>
      </c>
      <c r="BC8" s="99">
        <v>1</v>
      </c>
      <c r="BD8" s="99">
        <v>1</v>
      </c>
      <c r="BE8" s="99">
        <v>0</v>
      </c>
      <c r="BF8" s="99">
        <v>0</v>
      </c>
      <c r="BG8" s="99"/>
      <c r="BH8" s="99"/>
      <c r="BI8" s="99"/>
      <c r="BJ8" s="99"/>
      <c r="BK8" s="99"/>
      <c r="BL8" s="99"/>
      <c r="BM8" s="99"/>
      <c r="BN8" s="100">
        <f t="shared" si="4"/>
        <v>22</v>
      </c>
      <c r="BO8" s="107">
        <v>2</v>
      </c>
      <c r="BP8" s="84">
        <v>2</v>
      </c>
      <c r="BQ8" s="84">
        <v>2</v>
      </c>
      <c r="BR8" s="84">
        <v>0</v>
      </c>
      <c r="BS8" s="84">
        <v>0</v>
      </c>
      <c r="BT8" s="84"/>
      <c r="BU8" s="84"/>
      <c r="BV8" s="84"/>
      <c r="BW8" s="84"/>
      <c r="BX8" s="84"/>
      <c r="BY8" s="84"/>
      <c r="BZ8" s="87"/>
      <c r="CA8" s="108">
        <f t="shared" si="5"/>
        <v>6</v>
      </c>
      <c r="CB8" s="84">
        <v>149</v>
      </c>
      <c r="CC8" s="84">
        <v>34</v>
      </c>
      <c r="CD8" s="84">
        <v>0</v>
      </c>
      <c r="CE8" s="84">
        <v>0</v>
      </c>
      <c r="CF8" s="84">
        <v>0</v>
      </c>
      <c r="CG8" s="84"/>
      <c r="CH8" s="84"/>
      <c r="CI8" s="84"/>
      <c r="CJ8" s="84"/>
      <c r="CK8" s="84"/>
      <c r="CL8" s="84"/>
      <c r="CM8" s="84"/>
      <c r="CN8" s="109">
        <f t="shared" si="6"/>
        <v>183</v>
      </c>
      <c r="CO8" s="115">
        <f t="shared" ref="CO8:CO70" si="15">AL8-BA8-CA8</f>
        <v>933</v>
      </c>
      <c r="CP8" s="67">
        <f t="shared" si="7"/>
        <v>0</v>
      </c>
      <c r="CQ8" s="68">
        <f t="shared" ref="CQ8:CQ70" si="16">AN8-BN8-CN8</f>
        <v>1754</v>
      </c>
      <c r="CR8" s="117">
        <f t="shared" ref="CR8:CR70" si="17">SUM(CO8:CQ8)-CP8</f>
        <v>2687</v>
      </c>
      <c r="CS8" s="119">
        <f t="shared" si="9"/>
        <v>572</v>
      </c>
      <c r="CT8" s="120">
        <f>AO8/DG8</f>
        <v>0.21333333333333335</v>
      </c>
      <c r="CU8" s="120">
        <f t="shared" ref="CU8:CU70" si="18">AP8/DG8</f>
        <v>3.3333333333333333E-2</v>
      </c>
      <c r="CV8" s="120">
        <f t="shared" ref="CV8:CV70" si="19">AQ8/DG8</f>
        <v>9.166666666666666E-2</v>
      </c>
      <c r="CW8" s="120">
        <f t="shared" ref="CW8:CW70" si="20">AR8/DG8</f>
        <v>9.2499999999999999E-2</v>
      </c>
      <c r="CX8" s="120">
        <f t="shared" ref="CX8:CX70" si="21">AS8/DG8</f>
        <v>4.583333333333333E-2</v>
      </c>
      <c r="CY8" s="120">
        <f t="shared" ref="CY8:CY70" si="22">AT8/DG8</f>
        <v>0</v>
      </c>
      <c r="CZ8" s="120">
        <f t="shared" ref="CZ8:CZ70" si="23">AU8/DG8</f>
        <v>0</v>
      </c>
      <c r="DA8" s="120">
        <f t="shared" ref="DA8:DA70" si="24">AV8/DG8</f>
        <v>0</v>
      </c>
      <c r="DB8" s="120">
        <f t="shared" ref="DB8:DB70" si="25">AW8/DG8</f>
        <v>0</v>
      </c>
      <c r="DC8" s="120">
        <f t="shared" ref="DC8:DC70" si="26">AX8/DG8</f>
        <v>0</v>
      </c>
      <c r="DD8" s="120">
        <f t="shared" ref="DD8:DD70" si="27">AY8/DG8</f>
        <v>0</v>
      </c>
      <c r="DE8" s="120">
        <f t="shared" ref="DE8:DE70" si="28">AZ8/DG8</f>
        <v>0</v>
      </c>
      <c r="DF8" s="121">
        <f t="shared" ref="DF8:DF70" si="29">SUM(CT8:DE8)</f>
        <v>0.47666666666666663</v>
      </c>
      <c r="DG8" s="122">
        <v>1200</v>
      </c>
      <c r="DH8" s="198" t="str">
        <f t="shared" ref="DH8:DH71" si="30">IF(AND($DF$5-9%&lt;=DF8,DF8&lt;$DF$5),"BUENO",IF(DF8&gt;=$DF$5,"MUY BUENO",IF(AND($DF$5-18%&lt;=DF8,DF8&lt;$DF$5-9%),"BAJO","MUY BAJO")))</f>
        <v>MUY BUENO</v>
      </c>
      <c r="DI8" s="123">
        <v>103.68</v>
      </c>
      <c r="DJ8" s="142">
        <f t="shared" ref="DJ8:DJ71" si="31">DG8*1.3</f>
        <v>1560</v>
      </c>
      <c r="DK8" s="143">
        <f t="shared" ref="DK8:DK71" si="32">DG8*1.7</f>
        <v>2040</v>
      </c>
      <c r="DL8" s="138"/>
      <c r="DM8" s="69"/>
      <c r="DN8" s="70"/>
      <c r="DO8" s="69"/>
      <c r="DP8" s="70"/>
      <c r="DQ8" s="69"/>
      <c r="DR8" s="70"/>
      <c r="DS8" s="69"/>
      <c r="DT8" s="70"/>
      <c r="DU8" s="69"/>
      <c r="DV8" s="70"/>
      <c r="DW8" s="69"/>
      <c r="DX8" s="70"/>
      <c r="DY8" s="69"/>
      <c r="DZ8" s="70"/>
      <c r="EA8" s="69"/>
      <c r="EB8" s="70"/>
      <c r="EC8" s="69"/>
      <c r="ED8" s="70"/>
      <c r="EE8" s="69"/>
      <c r="EF8" s="70"/>
      <c r="EG8" s="69"/>
      <c r="EH8" s="70"/>
      <c r="EI8" s="199"/>
    </row>
    <row r="9" spans="1:139" ht="120" customHeight="1" x14ac:dyDescent="0.25">
      <c r="A9" s="48">
        <v>3</v>
      </c>
      <c r="B9" s="82" t="s">
        <v>28</v>
      </c>
      <c r="C9" s="82" t="s">
        <v>144</v>
      </c>
      <c r="D9" s="83">
        <f t="shared" si="0"/>
        <v>2439</v>
      </c>
      <c r="E9" s="336">
        <v>499</v>
      </c>
      <c r="F9" s="84">
        <v>1368</v>
      </c>
      <c r="G9" s="84">
        <v>572</v>
      </c>
      <c r="H9" s="85">
        <v>187</v>
      </c>
      <c r="I9" s="86">
        <v>0</v>
      </c>
      <c r="J9" s="132">
        <f t="shared" si="10"/>
        <v>2626</v>
      </c>
      <c r="K9" s="91">
        <v>175</v>
      </c>
      <c r="L9" s="63">
        <v>95</v>
      </c>
      <c r="M9" s="63">
        <v>149</v>
      </c>
      <c r="N9" s="63">
        <v>92</v>
      </c>
      <c r="O9" s="63">
        <v>103</v>
      </c>
      <c r="P9" s="63"/>
      <c r="Q9" s="63"/>
      <c r="R9" s="63"/>
      <c r="S9" s="63"/>
      <c r="T9" s="63"/>
      <c r="U9" s="63"/>
      <c r="V9" s="63"/>
      <c r="W9" s="64">
        <f t="shared" si="11"/>
        <v>614</v>
      </c>
      <c r="X9" s="63">
        <v>72</v>
      </c>
      <c r="Y9" s="63">
        <v>71</v>
      </c>
      <c r="Z9" s="63">
        <v>10</v>
      </c>
      <c r="AA9" s="63">
        <v>14</v>
      </c>
      <c r="AB9" s="63">
        <v>24</v>
      </c>
      <c r="AC9" s="63"/>
      <c r="AD9" s="63"/>
      <c r="AE9" s="63"/>
      <c r="AF9" s="63"/>
      <c r="AG9" s="63"/>
      <c r="AH9" s="63"/>
      <c r="AI9" s="63"/>
      <c r="AJ9" s="65">
        <f t="shared" si="12"/>
        <v>191</v>
      </c>
      <c r="AK9" s="66">
        <f t="shared" si="13"/>
        <v>805</v>
      </c>
      <c r="AL9" s="79">
        <f t="shared" si="1"/>
        <v>1113</v>
      </c>
      <c r="AM9" s="80">
        <f t="shared" si="2"/>
        <v>0</v>
      </c>
      <c r="AN9" s="81">
        <f t="shared" si="3"/>
        <v>1559</v>
      </c>
      <c r="AO9" s="95">
        <v>106</v>
      </c>
      <c r="AP9" s="96">
        <v>110</v>
      </c>
      <c r="AQ9" s="96">
        <v>120</v>
      </c>
      <c r="AR9" s="96">
        <v>116</v>
      </c>
      <c r="AS9" s="96">
        <v>129</v>
      </c>
      <c r="AT9" s="96"/>
      <c r="AU9" s="96"/>
      <c r="AV9" s="96"/>
      <c r="AW9" s="96"/>
      <c r="AX9" s="96"/>
      <c r="AY9" s="96"/>
      <c r="AZ9" s="96"/>
      <c r="BA9" s="98">
        <f t="shared" si="14"/>
        <v>581</v>
      </c>
      <c r="BB9" s="99">
        <v>0</v>
      </c>
      <c r="BC9" s="99">
        <v>5</v>
      </c>
      <c r="BD9" s="99">
        <v>0</v>
      </c>
      <c r="BE9" s="99">
        <v>1</v>
      </c>
      <c r="BF9" s="99">
        <v>0</v>
      </c>
      <c r="BG9" s="99"/>
      <c r="BH9" s="99"/>
      <c r="BI9" s="99"/>
      <c r="BJ9" s="99"/>
      <c r="BK9" s="99"/>
      <c r="BL9" s="99"/>
      <c r="BM9" s="99"/>
      <c r="BN9" s="100">
        <f t="shared" si="4"/>
        <v>6</v>
      </c>
      <c r="BO9" s="107">
        <v>0</v>
      </c>
      <c r="BP9" s="84">
        <v>1</v>
      </c>
      <c r="BQ9" s="84">
        <v>0</v>
      </c>
      <c r="BR9" s="84">
        <v>0</v>
      </c>
      <c r="BS9" s="84">
        <v>0</v>
      </c>
      <c r="BT9" s="84"/>
      <c r="BU9" s="84"/>
      <c r="BV9" s="84"/>
      <c r="BW9" s="84"/>
      <c r="BX9" s="84"/>
      <c r="BY9" s="84"/>
      <c r="BZ9" s="87"/>
      <c r="CA9" s="108">
        <f t="shared" si="5"/>
        <v>1</v>
      </c>
      <c r="CB9" s="84">
        <v>124</v>
      </c>
      <c r="CC9" s="84">
        <v>314</v>
      </c>
      <c r="CD9" s="84">
        <v>0</v>
      </c>
      <c r="CE9" s="84">
        <v>0</v>
      </c>
      <c r="CF9" s="84">
        <v>0</v>
      </c>
      <c r="CG9" s="84"/>
      <c r="CH9" s="84"/>
      <c r="CI9" s="84"/>
      <c r="CJ9" s="84"/>
      <c r="CK9" s="84"/>
      <c r="CL9" s="84"/>
      <c r="CM9" s="84"/>
      <c r="CN9" s="109">
        <f t="shared" si="6"/>
        <v>438</v>
      </c>
      <c r="CO9" s="115">
        <f t="shared" si="15"/>
        <v>531</v>
      </c>
      <c r="CP9" s="67">
        <f t="shared" si="7"/>
        <v>0</v>
      </c>
      <c r="CQ9" s="68">
        <f t="shared" si="16"/>
        <v>1115</v>
      </c>
      <c r="CR9" s="117">
        <f t="shared" si="17"/>
        <v>1646</v>
      </c>
      <c r="CS9" s="119">
        <f t="shared" si="9"/>
        <v>581</v>
      </c>
      <c r="CT9" s="120">
        <f t="shared" ref="CT9:CT70" si="33">AO9/DG9</f>
        <v>8.8333333333333333E-2</v>
      </c>
      <c r="CU9" s="120">
        <f t="shared" si="18"/>
        <v>9.166666666666666E-2</v>
      </c>
      <c r="CV9" s="120">
        <f t="shared" si="19"/>
        <v>0.1</v>
      </c>
      <c r="CW9" s="120">
        <f t="shared" si="20"/>
        <v>9.6666666666666665E-2</v>
      </c>
      <c r="CX9" s="120">
        <f t="shared" si="21"/>
        <v>0.1075</v>
      </c>
      <c r="CY9" s="120">
        <f t="shared" si="22"/>
        <v>0</v>
      </c>
      <c r="CZ9" s="120">
        <f t="shared" si="23"/>
        <v>0</v>
      </c>
      <c r="DA9" s="120">
        <f t="shared" si="24"/>
        <v>0</v>
      </c>
      <c r="DB9" s="120">
        <f t="shared" si="25"/>
        <v>0</v>
      </c>
      <c r="DC9" s="120">
        <f t="shared" si="26"/>
        <v>0</v>
      </c>
      <c r="DD9" s="120">
        <f t="shared" si="27"/>
        <v>0</v>
      </c>
      <c r="DE9" s="120">
        <f t="shared" si="28"/>
        <v>0</v>
      </c>
      <c r="DF9" s="121">
        <f t="shared" si="29"/>
        <v>0.48416666666666669</v>
      </c>
      <c r="DG9" s="122">
        <v>1200</v>
      </c>
      <c r="DH9" s="198" t="str">
        <f t="shared" si="30"/>
        <v>MUY BUENO</v>
      </c>
      <c r="DI9" s="123">
        <v>103.68</v>
      </c>
      <c r="DJ9" s="142">
        <f t="shared" si="31"/>
        <v>1560</v>
      </c>
      <c r="DK9" s="143">
        <f t="shared" si="32"/>
        <v>2040</v>
      </c>
      <c r="DL9" s="138"/>
      <c r="DM9" s="69"/>
      <c r="DN9" s="70"/>
      <c r="DO9" s="69"/>
      <c r="DP9" s="70"/>
      <c r="DQ9" s="69"/>
      <c r="DR9" s="70"/>
      <c r="DS9" s="69"/>
      <c r="DT9" s="70"/>
      <c r="DU9" s="69"/>
      <c r="DV9" s="70"/>
      <c r="DW9" s="69"/>
      <c r="DX9" s="70"/>
      <c r="DY9" s="69"/>
      <c r="DZ9" s="70"/>
      <c r="EA9" s="69"/>
      <c r="EB9" s="70"/>
      <c r="EC9" s="69"/>
      <c r="ED9" s="70"/>
      <c r="EE9" s="69"/>
      <c r="EF9" s="70"/>
      <c r="EG9" s="69"/>
      <c r="EH9" s="70"/>
      <c r="EI9" s="199"/>
    </row>
    <row r="10" spans="1:139" ht="120" customHeight="1" x14ac:dyDescent="0.25">
      <c r="A10" s="48">
        <v>4</v>
      </c>
      <c r="B10" s="82" t="s">
        <v>29</v>
      </c>
      <c r="C10" s="82" t="s">
        <v>145</v>
      </c>
      <c r="D10" s="83">
        <f t="shared" si="0"/>
        <v>650</v>
      </c>
      <c r="E10" s="336">
        <v>163</v>
      </c>
      <c r="F10" s="84">
        <v>397</v>
      </c>
      <c r="G10" s="84">
        <v>90</v>
      </c>
      <c r="H10" s="85">
        <v>997</v>
      </c>
      <c r="I10" s="86">
        <v>0</v>
      </c>
      <c r="J10" s="132">
        <f t="shared" si="10"/>
        <v>1647</v>
      </c>
      <c r="K10" s="91">
        <v>93</v>
      </c>
      <c r="L10" s="63">
        <v>27</v>
      </c>
      <c r="M10" s="63">
        <v>141</v>
      </c>
      <c r="N10" s="63">
        <v>97</v>
      </c>
      <c r="O10" s="63">
        <v>81</v>
      </c>
      <c r="P10" s="63"/>
      <c r="Q10" s="63"/>
      <c r="R10" s="63"/>
      <c r="S10" s="63"/>
      <c r="T10" s="63"/>
      <c r="U10" s="63"/>
      <c r="V10" s="63"/>
      <c r="W10" s="64">
        <f t="shared" si="11"/>
        <v>439</v>
      </c>
      <c r="X10" s="63">
        <v>19</v>
      </c>
      <c r="Y10" s="63">
        <v>7</v>
      </c>
      <c r="Z10" s="63">
        <v>47</v>
      </c>
      <c r="AA10" s="63">
        <v>18</v>
      </c>
      <c r="AB10" s="63">
        <v>38</v>
      </c>
      <c r="AC10" s="63"/>
      <c r="AD10" s="63"/>
      <c r="AE10" s="63"/>
      <c r="AF10" s="63"/>
      <c r="AG10" s="63"/>
      <c r="AH10" s="63"/>
      <c r="AI10" s="63"/>
      <c r="AJ10" s="65">
        <f>SUM(X10:AI10)</f>
        <v>129</v>
      </c>
      <c r="AK10" s="66">
        <f t="shared" si="13"/>
        <v>568</v>
      </c>
      <c r="AL10" s="79">
        <f t="shared" si="1"/>
        <v>602</v>
      </c>
      <c r="AM10" s="80">
        <f t="shared" si="2"/>
        <v>0</v>
      </c>
      <c r="AN10" s="81">
        <f t="shared" si="3"/>
        <v>526</v>
      </c>
      <c r="AO10" s="95">
        <v>146</v>
      </c>
      <c r="AP10" s="96">
        <v>57</v>
      </c>
      <c r="AQ10" s="96">
        <v>120</v>
      </c>
      <c r="AR10" s="96">
        <v>114</v>
      </c>
      <c r="AS10" s="96">
        <v>97</v>
      </c>
      <c r="AT10" s="96"/>
      <c r="AU10" s="96"/>
      <c r="AV10" s="96"/>
      <c r="AW10" s="96"/>
      <c r="AX10" s="96"/>
      <c r="AY10" s="96"/>
      <c r="AZ10" s="96"/>
      <c r="BA10" s="98">
        <f t="shared" si="14"/>
        <v>534</v>
      </c>
      <c r="BB10" s="99">
        <v>0</v>
      </c>
      <c r="BC10" s="99">
        <v>0</v>
      </c>
      <c r="BD10" s="99">
        <v>6</v>
      </c>
      <c r="BE10" s="99">
        <v>5</v>
      </c>
      <c r="BF10" s="99">
        <v>7</v>
      </c>
      <c r="BG10" s="99"/>
      <c r="BH10" s="99"/>
      <c r="BI10" s="99"/>
      <c r="BJ10" s="99"/>
      <c r="BK10" s="99"/>
      <c r="BL10" s="99"/>
      <c r="BM10" s="99"/>
      <c r="BN10" s="100">
        <f t="shared" si="4"/>
        <v>18</v>
      </c>
      <c r="BO10" s="107">
        <v>0</v>
      </c>
      <c r="BP10" s="84">
        <v>0</v>
      </c>
      <c r="BQ10" s="84">
        <v>0</v>
      </c>
      <c r="BR10" s="84">
        <v>0</v>
      </c>
      <c r="BS10" s="84">
        <v>0</v>
      </c>
      <c r="BT10" s="84"/>
      <c r="BU10" s="84"/>
      <c r="BV10" s="84"/>
      <c r="BW10" s="84"/>
      <c r="BX10" s="84"/>
      <c r="BY10" s="84"/>
      <c r="BZ10" s="87"/>
      <c r="CA10" s="108">
        <f t="shared" si="5"/>
        <v>0</v>
      </c>
      <c r="CB10" s="84">
        <v>0</v>
      </c>
      <c r="CC10" s="84">
        <v>0</v>
      </c>
      <c r="CD10" s="84">
        <v>0</v>
      </c>
      <c r="CE10" s="84">
        <v>0</v>
      </c>
      <c r="CF10" s="84">
        <v>0</v>
      </c>
      <c r="CG10" s="84"/>
      <c r="CH10" s="84"/>
      <c r="CI10" s="84"/>
      <c r="CJ10" s="84"/>
      <c r="CK10" s="84"/>
      <c r="CL10" s="84"/>
      <c r="CM10" s="84"/>
      <c r="CN10" s="109">
        <f t="shared" si="6"/>
        <v>0</v>
      </c>
      <c r="CO10" s="115">
        <f t="shared" si="15"/>
        <v>68</v>
      </c>
      <c r="CP10" s="67">
        <f t="shared" si="7"/>
        <v>0</v>
      </c>
      <c r="CQ10" s="68">
        <f t="shared" si="16"/>
        <v>508</v>
      </c>
      <c r="CR10" s="117">
        <f t="shared" si="17"/>
        <v>576</v>
      </c>
      <c r="CS10" s="119">
        <f t="shared" si="9"/>
        <v>534</v>
      </c>
      <c r="CT10" s="120">
        <f t="shared" si="33"/>
        <v>0.10743193524650478</v>
      </c>
      <c r="CU10" s="120">
        <f t="shared" si="18"/>
        <v>4.194260485651214E-2</v>
      </c>
      <c r="CV10" s="120">
        <f t="shared" si="19"/>
        <v>8.8300220750551883E-2</v>
      </c>
      <c r="CW10" s="120">
        <f t="shared" si="20"/>
        <v>8.3885209713024281E-2</v>
      </c>
      <c r="CX10" s="120">
        <f t="shared" si="21"/>
        <v>7.1376011773362766E-2</v>
      </c>
      <c r="CY10" s="120">
        <f t="shared" si="22"/>
        <v>0</v>
      </c>
      <c r="CZ10" s="120">
        <f t="shared" si="23"/>
        <v>0</v>
      </c>
      <c r="DA10" s="120">
        <f t="shared" si="24"/>
        <v>0</v>
      </c>
      <c r="DB10" s="120">
        <f t="shared" si="25"/>
        <v>0</v>
      </c>
      <c r="DC10" s="120">
        <f t="shared" si="26"/>
        <v>0</v>
      </c>
      <c r="DD10" s="120">
        <f t="shared" si="27"/>
        <v>0</v>
      </c>
      <c r="DE10" s="120">
        <f t="shared" si="28"/>
        <v>0</v>
      </c>
      <c r="DF10" s="124">
        <f t="shared" si="29"/>
        <v>0.39293598233995586</v>
      </c>
      <c r="DG10" s="125">
        <v>1359</v>
      </c>
      <c r="DH10" s="198" t="str">
        <f t="shared" si="30"/>
        <v>BUENO</v>
      </c>
      <c r="DI10" s="123">
        <v>117.41760000000001</v>
      </c>
      <c r="DJ10" s="142">
        <f t="shared" si="31"/>
        <v>1766.7</v>
      </c>
      <c r="DK10" s="143">
        <f t="shared" si="32"/>
        <v>2310.2999999999997</v>
      </c>
      <c r="DL10" s="130"/>
      <c r="DM10" s="69"/>
      <c r="DN10" s="70"/>
      <c r="DO10" s="69"/>
      <c r="DP10" s="70"/>
      <c r="DQ10" s="69"/>
      <c r="DR10" s="70"/>
      <c r="DS10" s="69"/>
      <c r="DT10" s="70"/>
      <c r="DU10" s="69"/>
      <c r="DV10" s="70"/>
      <c r="DW10" s="69"/>
      <c r="DX10" s="70"/>
      <c r="DY10" s="69"/>
      <c r="DZ10" s="70"/>
      <c r="EA10" s="69"/>
      <c r="EB10" s="70"/>
      <c r="EC10" s="69"/>
      <c r="ED10" s="70"/>
      <c r="EE10" s="69"/>
      <c r="EF10" s="70"/>
      <c r="EG10" s="69"/>
      <c r="EH10" s="70"/>
      <c r="EI10" s="199"/>
    </row>
    <row r="11" spans="1:139" ht="120" customHeight="1" x14ac:dyDescent="0.25">
      <c r="A11" s="48">
        <v>5</v>
      </c>
      <c r="B11" s="82" t="s">
        <v>30</v>
      </c>
      <c r="C11" s="82" t="s">
        <v>146</v>
      </c>
      <c r="D11" s="83">
        <f t="shared" si="0"/>
        <v>2207</v>
      </c>
      <c r="E11" s="336">
        <v>605</v>
      </c>
      <c r="F11" s="84">
        <v>1263</v>
      </c>
      <c r="G11" s="84">
        <v>339</v>
      </c>
      <c r="H11" s="85">
        <v>32</v>
      </c>
      <c r="I11" s="86">
        <v>0</v>
      </c>
      <c r="J11" s="132">
        <f t="shared" si="10"/>
        <v>2239</v>
      </c>
      <c r="K11" s="91">
        <v>55</v>
      </c>
      <c r="L11" s="63">
        <v>24</v>
      </c>
      <c r="M11" s="63">
        <v>72</v>
      </c>
      <c r="N11" s="63">
        <v>79</v>
      </c>
      <c r="O11" s="63">
        <v>53</v>
      </c>
      <c r="P11" s="63"/>
      <c r="Q11" s="63"/>
      <c r="R11" s="63"/>
      <c r="S11" s="63"/>
      <c r="T11" s="63"/>
      <c r="U11" s="63"/>
      <c r="V11" s="63"/>
      <c r="W11" s="64">
        <f t="shared" si="11"/>
        <v>283</v>
      </c>
      <c r="X11" s="63">
        <v>94</v>
      </c>
      <c r="Y11" s="63">
        <v>34</v>
      </c>
      <c r="Z11" s="63">
        <v>119</v>
      </c>
      <c r="AA11" s="63">
        <v>70</v>
      </c>
      <c r="AB11" s="63">
        <v>74</v>
      </c>
      <c r="AC11" s="63"/>
      <c r="AD11" s="63"/>
      <c r="AE11" s="63"/>
      <c r="AF11" s="63"/>
      <c r="AG11" s="63"/>
      <c r="AH11" s="63"/>
      <c r="AI11" s="63"/>
      <c r="AJ11" s="65">
        <f t="shared" si="12"/>
        <v>391</v>
      </c>
      <c r="AK11" s="66">
        <f t="shared" si="13"/>
        <v>674</v>
      </c>
      <c r="AL11" s="79">
        <f t="shared" si="1"/>
        <v>888</v>
      </c>
      <c r="AM11" s="80">
        <f t="shared" si="2"/>
        <v>0</v>
      </c>
      <c r="AN11" s="81">
        <f t="shared" si="3"/>
        <v>1654</v>
      </c>
      <c r="AO11" s="95">
        <v>72</v>
      </c>
      <c r="AP11" s="96">
        <v>16</v>
      </c>
      <c r="AQ11" s="96">
        <v>101</v>
      </c>
      <c r="AR11" s="96">
        <v>75</v>
      </c>
      <c r="AS11" s="96">
        <v>76</v>
      </c>
      <c r="AT11" s="96"/>
      <c r="AU11" s="96"/>
      <c r="AV11" s="96"/>
      <c r="AW11" s="96"/>
      <c r="AX11" s="96"/>
      <c r="AY11" s="96"/>
      <c r="AZ11" s="96"/>
      <c r="BA11" s="98">
        <f t="shared" si="14"/>
        <v>340</v>
      </c>
      <c r="BB11" s="99">
        <v>13</v>
      </c>
      <c r="BC11" s="99">
        <v>0</v>
      </c>
      <c r="BD11" s="99">
        <v>10</v>
      </c>
      <c r="BE11" s="99">
        <v>1</v>
      </c>
      <c r="BF11" s="99">
        <v>2</v>
      </c>
      <c r="BG11" s="99"/>
      <c r="BH11" s="99"/>
      <c r="BI11" s="99"/>
      <c r="BJ11" s="99"/>
      <c r="BK11" s="99"/>
      <c r="BL11" s="99"/>
      <c r="BM11" s="99"/>
      <c r="BN11" s="100">
        <f t="shared" si="4"/>
        <v>26</v>
      </c>
      <c r="BO11" s="107">
        <v>0</v>
      </c>
      <c r="BP11" s="84">
        <v>0</v>
      </c>
      <c r="BQ11" s="84">
        <v>0</v>
      </c>
      <c r="BR11" s="84">
        <v>0</v>
      </c>
      <c r="BS11" s="84">
        <v>0</v>
      </c>
      <c r="BT11" s="84"/>
      <c r="BU11" s="84"/>
      <c r="BV11" s="84"/>
      <c r="BW11" s="84"/>
      <c r="BX11" s="84"/>
      <c r="BY11" s="84"/>
      <c r="BZ11" s="87"/>
      <c r="CA11" s="108">
        <f t="shared" si="5"/>
        <v>0</v>
      </c>
      <c r="CB11" s="84">
        <v>0</v>
      </c>
      <c r="CC11" s="84">
        <v>1</v>
      </c>
      <c r="CD11" s="84">
        <v>0</v>
      </c>
      <c r="CE11" s="84">
        <v>0</v>
      </c>
      <c r="CF11" s="84">
        <v>0</v>
      </c>
      <c r="CG11" s="84"/>
      <c r="CH11" s="84"/>
      <c r="CI11" s="84"/>
      <c r="CJ11" s="84"/>
      <c r="CK11" s="84"/>
      <c r="CL11" s="84"/>
      <c r="CM11" s="84"/>
      <c r="CN11" s="109">
        <f t="shared" si="6"/>
        <v>1</v>
      </c>
      <c r="CO11" s="115">
        <f t="shared" si="15"/>
        <v>548</v>
      </c>
      <c r="CP11" s="67">
        <f t="shared" si="7"/>
        <v>0</v>
      </c>
      <c r="CQ11" s="68">
        <f t="shared" si="16"/>
        <v>1627</v>
      </c>
      <c r="CR11" s="117">
        <f t="shared" si="17"/>
        <v>2175</v>
      </c>
      <c r="CS11" s="119">
        <f t="shared" si="9"/>
        <v>340</v>
      </c>
      <c r="CT11" s="120">
        <f t="shared" si="33"/>
        <v>8.7804878048780483E-2</v>
      </c>
      <c r="CU11" s="120">
        <f t="shared" si="18"/>
        <v>1.9512195121951219E-2</v>
      </c>
      <c r="CV11" s="120">
        <f t="shared" si="19"/>
        <v>0.12317073170731707</v>
      </c>
      <c r="CW11" s="120">
        <f t="shared" si="20"/>
        <v>9.1463414634146339E-2</v>
      </c>
      <c r="CX11" s="120">
        <f t="shared" si="21"/>
        <v>9.2682926829268292E-2</v>
      </c>
      <c r="CY11" s="120">
        <f t="shared" si="22"/>
        <v>0</v>
      </c>
      <c r="CZ11" s="120">
        <f t="shared" si="23"/>
        <v>0</v>
      </c>
      <c r="DA11" s="120">
        <f t="shared" si="24"/>
        <v>0</v>
      </c>
      <c r="DB11" s="120">
        <f t="shared" si="25"/>
        <v>0</v>
      </c>
      <c r="DC11" s="120">
        <f t="shared" si="26"/>
        <v>0</v>
      </c>
      <c r="DD11" s="120">
        <f t="shared" si="27"/>
        <v>0</v>
      </c>
      <c r="DE11" s="120">
        <f t="shared" si="28"/>
        <v>0</v>
      </c>
      <c r="DF11" s="124">
        <f t="shared" si="29"/>
        <v>0.41463414634146334</v>
      </c>
      <c r="DG11" s="122">
        <v>820</v>
      </c>
      <c r="DH11" s="198" t="str">
        <f t="shared" si="30"/>
        <v>MUY BUENO</v>
      </c>
      <c r="DI11" s="123">
        <v>70.847999999999999</v>
      </c>
      <c r="DJ11" s="142">
        <f t="shared" si="31"/>
        <v>1066</v>
      </c>
      <c r="DK11" s="143">
        <f t="shared" si="32"/>
        <v>1394</v>
      </c>
      <c r="DL11" s="130"/>
      <c r="DM11" s="69"/>
      <c r="DN11" s="70"/>
      <c r="DO11" s="69"/>
      <c r="DP11" s="70"/>
      <c r="DQ11" s="69"/>
      <c r="DR11" s="70"/>
      <c r="DS11" s="69"/>
      <c r="DT11" s="70"/>
      <c r="DU11" s="69"/>
      <c r="DV11" s="70"/>
      <c r="DW11" s="69"/>
      <c r="DX11" s="70"/>
      <c r="DY11" s="69"/>
      <c r="DZ11" s="70"/>
      <c r="EA11" s="69"/>
      <c r="EB11" s="70"/>
      <c r="EC11" s="69"/>
      <c r="ED11" s="70"/>
      <c r="EE11" s="69"/>
      <c r="EF11" s="70"/>
      <c r="EG11" s="69"/>
      <c r="EH11" s="70"/>
      <c r="EI11" s="199"/>
    </row>
    <row r="12" spans="1:139" ht="120" customHeight="1" x14ac:dyDescent="0.25">
      <c r="A12" s="48">
        <v>6</v>
      </c>
      <c r="B12" s="82" t="s">
        <v>31</v>
      </c>
      <c r="C12" s="82" t="s">
        <v>147</v>
      </c>
      <c r="D12" s="83">
        <f t="shared" si="0"/>
        <v>2495</v>
      </c>
      <c r="E12" s="336">
        <v>499</v>
      </c>
      <c r="F12" s="84">
        <v>1572</v>
      </c>
      <c r="G12" s="84">
        <v>424</v>
      </c>
      <c r="H12" s="85">
        <v>79</v>
      </c>
      <c r="I12" s="86">
        <v>0</v>
      </c>
      <c r="J12" s="132">
        <f t="shared" si="10"/>
        <v>2574</v>
      </c>
      <c r="K12" s="91">
        <v>59</v>
      </c>
      <c r="L12" s="63">
        <v>21</v>
      </c>
      <c r="M12" s="63">
        <v>106</v>
      </c>
      <c r="N12" s="63">
        <v>72</v>
      </c>
      <c r="O12" s="63">
        <v>79</v>
      </c>
      <c r="P12" s="63"/>
      <c r="Q12" s="63"/>
      <c r="R12" s="63"/>
      <c r="S12" s="63"/>
      <c r="T12" s="63"/>
      <c r="U12" s="63"/>
      <c r="V12" s="63"/>
      <c r="W12" s="64">
        <f t="shared" si="11"/>
        <v>337</v>
      </c>
      <c r="X12" s="63">
        <v>150</v>
      </c>
      <c r="Y12" s="63">
        <v>27</v>
      </c>
      <c r="Z12" s="63">
        <v>51</v>
      </c>
      <c r="AA12" s="63">
        <v>46</v>
      </c>
      <c r="AB12" s="63">
        <v>47</v>
      </c>
      <c r="AC12" s="63"/>
      <c r="AD12" s="63"/>
      <c r="AE12" s="63"/>
      <c r="AF12" s="63"/>
      <c r="AG12" s="63"/>
      <c r="AH12" s="63"/>
      <c r="AI12" s="63"/>
      <c r="AJ12" s="65">
        <f t="shared" si="12"/>
        <v>321</v>
      </c>
      <c r="AK12" s="66">
        <f t="shared" si="13"/>
        <v>658</v>
      </c>
      <c r="AL12" s="79">
        <f t="shared" si="1"/>
        <v>836</v>
      </c>
      <c r="AM12" s="80">
        <f t="shared" si="2"/>
        <v>0</v>
      </c>
      <c r="AN12" s="81">
        <f t="shared" si="3"/>
        <v>1893</v>
      </c>
      <c r="AO12" s="95">
        <v>79</v>
      </c>
      <c r="AP12" s="96">
        <v>50</v>
      </c>
      <c r="AQ12" s="96">
        <v>99</v>
      </c>
      <c r="AR12" s="96">
        <v>76</v>
      </c>
      <c r="AS12" s="96">
        <v>105</v>
      </c>
      <c r="AT12" s="96"/>
      <c r="AU12" s="96"/>
      <c r="AV12" s="96"/>
      <c r="AW12" s="96"/>
      <c r="AX12" s="96"/>
      <c r="AY12" s="96"/>
      <c r="AZ12" s="96"/>
      <c r="BA12" s="98">
        <f t="shared" si="14"/>
        <v>409</v>
      </c>
      <c r="BB12" s="99">
        <v>0</v>
      </c>
      <c r="BC12" s="99">
        <v>2</v>
      </c>
      <c r="BD12" s="99">
        <v>0</v>
      </c>
      <c r="BE12" s="99">
        <v>0</v>
      </c>
      <c r="BF12" s="99">
        <v>1</v>
      </c>
      <c r="BG12" s="99"/>
      <c r="BH12" s="99"/>
      <c r="BI12" s="99"/>
      <c r="BJ12" s="99"/>
      <c r="BK12" s="99"/>
      <c r="BL12" s="99"/>
      <c r="BM12" s="99"/>
      <c r="BN12" s="100">
        <f t="shared" si="4"/>
        <v>3</v>
      </c>
      <c r="BO12" s="107">
        <v>0</v>
      </c>
      <c r="BP12" s="84">
        <v>0</v>
      </c>
      <c r="BQ12" s="84">
        <v>0</v>
      </c>
      <c r="BR12" s="84">
        <v>0</v>
      </c>
      <c r="BS12" s="84">
        <v>0</v>
      </c>
      <c r="BT12" s="84"/>
      <c r="BU12" s="84"/>
      <c r="BV12" s="84"/>
      <c r="BW12" s="84"/>
      <c r="BX12" s="84"/>
      <c r="BY12" s="84"/>
      <c r="BZ12" s="87"/>
      <c r="CA12" s="108">
        <f t="shared" si="5"/>
        <v>0</v>
      </c>
      <c r="CB12" s="84">
        <v>162</v>
      </c>
      <c r="CC12" s="84">
        <v>0</v>
      </c>
      <c r="CD12" s="84">
        <v>0</v>
      </c>
      <c r="CE12" s="84">
        <v>1</v>
      </c>
      <c r="CF12" s="84">
        <v>0</v>
      </c>
      <c r="CG12" s="84"/>
      <c r="CH12" s="84"/>
      <c r="CI12" s="84"/>
      <c r="CJ12" s="84"/>
      <c r="CK12" s="84"/>
      <c r="CL12" s="84"/>
      <c r="CM12" s="84"/>
      <c r="CN12" s="109">
        <f t="shared" si="6"/>
        <v>163</v>
      </c>
      <c r="CO12" s="115">
        <f t="shared" si="15"/>
        <v>427</v>
      </c>
      <c r="CP12" s="67">
        <f t="shared" si="7"/>
        <v>0</v>
      </c>
      <c r="CQ12" s="68">
        <f t="shared" si="16"/>
        <v>1727</v>
      </c>
      <c r="CR12" s="117">
        <f t="shared" si="17"/>
        <v>2154</v>
      </c>
      <c r="CS12" s="119">
        <f t="shared" si="9"/>
        <v>409</v>
      </c>
      <c r="CT12" s="120">
        <f t="shared" si="33"/>
        <v>9.6341463414634149E-2</v>
      </c>
      <c r="CU12" s="120">
        <f t="shared" si="18"/>
        <v>6.097560975609756E-2</v>
      </c>
      <c r="CV12" s="120">
        <f t="shared" si="19"/>
        <v>0.12073170731707317</v>
      </c>
      <c r="CW12" s="120">
        <f t="shared" si="20"/>
        <v>9.2682926829268292E-2</v>
      </c>
      <c r="CX12" s="120">
        <f t="shared" si="21"/>
        <v>0.12804878048780488</v>
      </c>
      <c r="CY12" s="120">
        <f t="shared" si="22"/>
        <v>0</v>
      </c>
      <c r="CZ12" s="120">
        <f t="shared" si="23"/>
        <v>0</v>
      </c>
      <c r="DA12" s="120">
        <f t="shared" si="24"/>
        <v>0</v>
      </c>
      <c r="DB12" s="120">
        <f t="shared" si="25"/>
        <v>0</v>
      </c>
      <c r="DC12" s="120">
        <f t="shared" si="26"/>
        <v>0</v>
      </c>
      <c r="DD12" s="120">
        <f t="shared" si="27"/>
        <v>0</v>
      </c>
      <c r="DE12" s="120">
        <f t="shared" si="28"/>
        <v>0</v>
      </c>
      <c r="DF12" s="124">
        <f t="shared" si="29"/>
        <v>0.49878048780487805</v>
      </c>
      <c r="DG12" s="122">
        <v>820</v>
      </c>
      <c r="DH12" s="198" t="str">
        <f t="shared" si="30"/>
        <v>MUY BUENO</v>
      </c>
      <c r="DI12" s="123">
        <v>70.847999999999999</v>
      </c>
      <c r="DJ12" s="142">
        <f t="shared" si="31"/>
        <v>1066</v>
      </c>
      <c r="DK12" s="143">
        <f t="shared" si="32"/>
        <v>1394</v>
      </c>
      <c r="DL12" s="130"/>
      <c r="DM12" s="69"/>
      <c r="DN12" s="70"/>
      <c r="DO12" s="69"/>
      <c r="DP12" s="70"/>
      <c r="DQ12" s="69"/>
      <c r="DR12" s="70"/>
      <c r="DS12" s="69"/>
      <c r="DT12" s="70"/>
      <c r="DU12" s="69"/>
      <c r="DV12" s="70"/>
      <c r="DW12" s="69"/>
      <c r="DX12" s="70"/>
      <c r="DY12" s="69"/>
      <c r="DZ12" s="70"/>
      <c r="EA12" s="69"/>
      <c r="EB12" s="70"/>
      <c r="EC12" s="69"/>
      <c r="ED12" s="70"/>
      <c r="EE12" s="69"/>
      <c r="EF12" s="70"/>
      <c r="EG12" s="69"/>
      <c r="EH12" s="70"/>
      <c r="EI12" s="199"/>
    </row>
    <row r="13" spans="1:139" ht="120" customHeight="1" x14ac:dyDescent="0.25">
      <c r="A13" s="48">
        <v>7</v>
      </c>
      <c r="B13" s="82" t="s">
        <v>32</v>
      </c>
      <c r="C13" s="82" t="s">
        <v>148</v>
      </c>
      <c r="D13" s="83">
        <f>E13+F13+G13+I13</f>
        <v>2133</v>
      </c>
      <c r="E13" s="336">
        <v>505</v>
      </c>
      <c r="F13" s="84">
        <v>1094</v>
      </c>
      <c r="G13" s="84">
        <v>534</v>
      </c>
      <c r="H13" s="85">
        <v>733</v>
      </c>
      <c r="I13" s="86">
        <v>0</v>
      </c>
      <c r="J13" s="132">
        <f t="shared" si="10"/>
        <v>2866</v>
      </c>
      <c r="K13" s="91">
        <v>246</v>
      </c>
      <c r="L13" s="63">
        <v>194</v>
      </c>
      <c r="M13" s="63">
        <v>229</v>
      </c>
      <c r="N13" s="63">
        <v>213</v>
      </c>
      <c r="O13" s="63">
        <v>201</v>
      </c>
      <c r="P13" s="63"/>
      <c r="Q13" s="63"/>
      <c r="R13" s="63"/>
      <c r="S13" s="63"/>
      <c r="T13" s="63"/>
      <c r="U13" s="63"/>
      <c r="V13" s="63"/>
      <c r="W13" s="64">
        <f t="shared" si="11"/>
        <v>1083</v>
      </c>
      <c r="X13" s="63">
        <v>36</v>
      </c>
      <c r="Y13" s="63">
        <v>20</v>
      </c>
      <c r="Z13" s="63">
        <v>85</v>
      </c>
      <c r="AA13" s="63">
        <v>27</v>
      </c>
      <c r="AB13" s="63">
        <v>12</v>
      </c>
      <c r="AC13" s="63"/>
      <c r="AD13" s="63"/>
      <c r="AE13" s="63"/>
      <c r="AF13" s="63"/>
      <c r="AG13" s="63"/>
      <c r="AH13" s="63"/>
      <c r="AI13" s="63"/>
      <c r="AJ13" s="65">
        <f t="shared" si="12"/>
        <v>180</v>
      </c>
      <c r="AK13" s="66">
        <f t="shared" si="13"/>
        <v>1263</v>
      </c>
      <c r="AL13" s="79">
        <f t="shared" si="1"/>
        <v>1588</v>
      </c>
      <c r="AM13" s="80">
        <f t="shared" si="2"/>
        <v>0</v>
      </c>
      <c r="AN13" s="81">
        <f t="shared" si="3"/>
        <v>1274</v>
      </c>
      <c r="AO13" s="95">
        <v>262</v>
      </c>
      <c r="AP13" s="96">
        <v>183</v>
      </c>
      <c r="AQ13" s="96">
        <v>242</v>
      </c>
      <c r="AR13" s="96">
        <v>223</v>
      </c>
      <c r="AS13" s="96">
        <v>195</v>
      </c>
      <c r="AT13" s="96"/>
      <c r="AU13" s="96"/>
      <c r="AV13" s="96"/>
      <c r="AW13" s="96"/>
      <c r="AX13" s="96"/>
      <c r="AY13" s="96"/>
      <c r="AZ13" s="96"/>
      <c r="BA13" s="98">
        <f t="shared" si="14"/>
        <v>1105</v>
      </c>
      <c r="BB13" s="99">
        <v>4</v>
      </c>
      <c r="BC13" s="99">
        <v>7</v>
      </c>
      <c r="BD13" s="99">
        <v>2</v>
      </c>
      <c r="BE13" s="99">
        <v>3</v>
      </c>
      <c r="BF13" s="99">
        <v>1</v>
      </c>
      <c r="BG13" s="99"/>
      <c r="BH13" s="99"/>
      <c r="BI13" s="99"/>
      <c r="BJ13" s="99"/>
      <c r="BK13" s="99"/>
      <c r="BL13" s="99"/>
      <c r="BM13" s="99"/>
      <c r="BN13" s="100">
        <f t="shared" si="4"/>
        <v>17</v>
      </c>
      <c r="BO13" s="107">
        <v>9</v>
      </c>
      <c r="BP13" s="84">
        <v>6</v>
      </c>
      <c r="BQ13" s="84">
        <v>3</v>
      </c>
      <c r="BR13" s="84">
        <v>1</v>
      </c>
      <c r="BS13" s="84">
        <v>1</v>
      </c>
      <c r="BT13" s="84"/>
      <c r="BU13" s="84"/>
      <c r="BV13" s="84"/>
      <c r="BW13" s="84"/>
      <c r="BX13" s="84"/>
      <c r="BY13" s="84"/>
      <c r="BZ13" s="87"/>
      <c r="CA13" s="108">
        <f t="shared" si="5"/>
        <v>20</v>
      </c>
      <c r="CB13" s="84">
        <v>177</v>
      </c>
      <c r="CC13" s="84">
        <v>199</v>
      </c>
      <c r="CD13" s="84">
        <v>24</v>
      </c>
      <c r="CE13" s="84">
        <v>0</v>
      </c>
      <c r="CF13" s="84">
        <v>0</v>
      </c>
      <c r="CG13" s="84"/>
      <c r="CH13" s="84"/>
      <c r="CI13" s="84"/>
      <c r="CJ13" s="84"/>
      <c r="CK13" s="84"/>
      <c r="CL13" s="84"/>
      <c r="CM13" s="84"/>
      <c r="CN13" s="109">
        <f t="shared" si="6"/>
        <v>400</v>
      </c>
      <c r="CO13" s="115">
        <f t="shared" si="15"/>
        <v>463</v>
      </c>
      <c r="CP13" s="67">
        <f t="shared" si="7"/>
        <v>0</v>
      </c>
      <c r="CQ13" s="68">
        <f t="shared" si="16"/>
        <v>857</v>
      </c>
      <c r="CR13" s="117">
        <f t="shared" si="17"/>
        <v>1320</v>
      </c>
      <c r="CS13" s="119">
        <f t="shared" si="9"/>
        <v>1105</v>
      </c>
      <c r="CT13" s="120">
        <f t="shared" si="33"/>
        <v>0.21833333333333332</v>
      </c>
      <c r="CU13" s="120">
        <f t="shared" si="18"/>
        <v>0.1525</v>
      </c>
      <c r="CV13" s="120">
        <f t="shared" si="19"/>
        <v>0.20166666666666666</v>
      </c>
      <c r="CW13" s="120">
        <f t="shared" si="20"/>
        <v>0.18583333333333332</v>
      </c>
      <c r="CX13" s="120">
        <f t="shared" si="21"/>
        <v>0.16250000000000001</v>
      </c>
      <c r="CY13" s="120">
        <f t="shared" si="22"/>
        <v>0</v>
      </c>
      <c r="CZ13" s="120">
        <f t="shared" si="23"/>
        <v>0</v>
      </c>
      <c r="DA13" s="120">
        <f t="shared" si="24"/>
        <v>0</v>
      </c>
      <c r="DB13" s="120">
        <f t="shared" si="25"/>
        <v>0</v>
      </c>
      <c r="DC13" s="120">
        <f t="shared" si="26"/>
        <v>0</v>
      </c>
      <c r="DD13" s="120">
        <f t="shared" si="27"/>
        <v>0</v>
      </c>
      <c r="DE13" s="120">
        <f t="shared" si="28"/>
        <v>0</v>
      </c>
      <c r="DF13" s="124">
        <f t="shared" si="29"/>
        <v>0.92083333333333328</v>
      </c>
      <c r="DG13" s="122">
        <v>1200</v>
      </c>
      <c r="DH13" s="198" t="str">
        <f t="shared" si="30"/>
        <v>MUY BUENO</v>
      </c>
      <c r="DI13" s="123">
        <v>103.68</v>
      </c>
      <c r="DJ13" s="142">
        <f t="shared" si="31"/>
        <v>1560</v>
      </c>
      <c r="DK13" s="143">
        <f t="shared" si="32"/>
        <v>2040</v>
      </c>
      <c r="DL13" s="130"/>
      <c r="DM13" s="69"/>
      <c r="DN13" s="70"/>
      <c r="DO13" s="69"/>
      <c r="DP13" s="70"/>
      <c r="DQ13" s="69"/>
      <c r="DR13" s="70"/>
      <c r="DS13" s="69"/>
      <c r="DT13" s="70"/>
      <c r="DU13" s="69"/>
      <c r="DV13" s="70"/>
      <c r="DW13" s="69"/>
      <c r="DX13" s="70"/>
      <c r="DY13" s="69"/>
      <c r="DZ13" s="70"/>
      <c r="EA13" s="69"/>
      <c r="EB13" s="70"/>
      <c r="EC13" s="69"/>
      <c r="ED13" s="70"/>
      <c r="EE13" s="69"/>
      <c r="EF13" s="70"/>
      <c r="EG13" s="69"/>
      <c r="EH13" s="70"/>
      <c r="EI13" s="199"/>
    </row>
    <row r="14" spans="1:139" s="3" customFormat="1" ht="120" customHeight="1" x14ac:dyDescent="0.25">
      <c r="A14" s="48">
        <v>8</v>
      </c>
      <c r="B14" s="82" t="s">
        <v>33</v>
      </c>
      <c r="C14" s="82" t="s">
        <v>149</v>
      </c>
      <c r="D14" s="83">
        <f t="shared" si="0"/>
        <v>1418</v>
      </c>
      <c r="E14" s="337">
        <v>332</v>
      </c>
      <c r="F14" s="87">
        <v>887</v>
      </c>
      <c r="G14" s="87">
        <v>199</v>
      </c>
      <c r="H14" s="88">
        <v>60</v>
      </c>
      <c r="I14" s="86">
        <v>0</v>
      </c>
      <c r="J14" s="132">
        <f t="shared" si="10"/>
        <v>1478</v>
      </c>
      <c r="K14" s="92">
        <v>69</v>
      </c>
      <c r="L14" s="71">
        <v>65</v>
      </c>
      <c r="M14" s="71">
        <v>67</v>
      </c>
      <c r="N14" s="71">
        <v>92</v>
      </c>
      <c r="O14" s="71">
        <v>87</v>
      </c>
      <c r="P14" s="71"/>
      <c r="Q14" s="71"/>
      <c r="R14" s="71"/>
      <c r="S14" s="71"/>
      <c r="T14" s="71"/>
      <c r="U14" s="71"/>
      <c r="V14" s="71"/>
      <c r="W14" s="64">
        <f t="shared" si="11"/>
        <v>380</v>
      </c>
      <c r="X14" s="71">
        <v>30</v>
      </c>
      <c r="Y14" s="71">
        <v>29</v>
      </c>
      <c r="Z14" s="71">
        <v>36</v>
      </c>
      <c r="AA14" s="71">
        <v>30</v>
      </c>
      <c r="AB14" s="71">
        <v>45</v>
      </c>
      <c r="AC14" s="71"/>
      <c r="AD14" s="71"/>
      <c r="AE14" s="71"/>
      <c r="AF14" s="71"/>
      <c r="AG14" s="71"/>
      <c r="AH14" s="71"/>
      <c r="AI14" s="71"/>
      <c r="AJ14" s="65">
        <f t="shared" si="12"/>
        <v>170</v>
      </c>
      <c r="AK14" s="75">
        <f t="shared" si="13"/>
        <v>550</v>
      </c>
      <c r="AL14" s="79">
        <f t="shared" si="1"/>
        <v>712</v>
      </c>
      <c r="AM14" s="80">
        <f t="shared" si="2"/>
        <v>0</v>
      </c>
      <c r="AN14" s="81">
        <f t="shared" si="3"/>
        <v>1057</v>
      </c>
      <c r="AO14" s="95">
        <v>54</v>
      </c>
      <c r="AP14" s="96">
        <v>65</v>
      </c>
      <c r="AQ14" s="96">
        <v>105</v>
      </c>
      <c r="AR14" s="96">
        <v>86</v>
      </c>
      <c r="AS14" s="96">
        <v>89</v>
      </c>
      <c r="AT14" s="96"/>
      <c r="AU14" s="96"/>
      <c r="AV14" s="96"/>
      <c r="AW14" s="96"/>
      <c r="AX14" s="96"/>
      <c r="AY14" s="96"/>
      <c r="AZ14" s="96"/>
      <c r="BA14" s="98">
        <f t="shared" si="14"/>
        <v>399</v>
      </c>
      <c r="BB14" s="101">
        <v>1</v>
      </c>
      <c r="BC14" s="101">
        <v>0</v>
      </c>
      <c r="BD14" s="101">
        <v>7</v>
      </c>
      <c r="BE14" s="101">
        <v>1</v>
      </c>
      <c r="BF14" s="101">
        <v>1</v>
      </c>
      <c r="BG14" s="101"/>
      <c r="BH14" s="101"/>
      <c r="BI14" s="101"/>
      <c r="BJ14" s="101"/>
      <c r="BK14" s="101"/>
      <c r="BL14" s="101"/>
      <c r="BM14" s="101"/>
      <c r="BN14" s="100">
        <f t="shared" si="4"/>
        <v>10</v>
      </c>
      <c r="BO14" s="110">
        <v>0</v>
      </c>
      <c r="BP14" s="87">
        <v>0</v>
      </c>
      <c r="BQ14" s="87">
        <v>6</v>
      </c>
      <c r="BR14" s="87">
        <v>1</v>
      </c>
      <c r="BS14" s="87">
        <v>1</v>
      </c>
      <c r="BT14" s="87"/>
      <c r="BU14" s="87"/>
      <c r="BV14" s="84"/>
      <c r="BW14" s="84"/>
      <c r="BX14" s="84"/>
      <c r="BY14" s="84"/>
      <c r="BZ14" s="87"/>
      <c r="CA14" s="108">
        <f>SUM(BO14:BZ14)</f>
        <v>8</v>
      </c>
      <c r="CB14" s="84">
        <v>0</v>
      </c>
      <c r="CC14" s="84">
        <v>17</v>
      </c>
      <c r="CD14" s="84">
        <v>115</v>
      </c>
      <c r="CE14" s="84">
        <v>0</v>
      </c>
      <c r="CF14" s="84">
        <v>11</v>
      </c>
      <c r="CG14" s="84"/>
      <c r="CH14" s="84"/>
      <c r="CI14" s="84"/>
      <c r="CJ14" s="84"/>
      <c r="CK14" s="84"/>
      <c r="CL14" s="84"/>
      <c r="CM14" s="84"/>
      <c r="CN14" s="109">
        <f t="shared" si="6"/>
        <v>143</v>
      </c>
      <c r="CO14" s="115">
        <f t="shared" si="15"/>
        <v>305</v>
      </c>
      <c r="CP14" s="67">
        <f t="shared" si="7"/>
        <v>0</v>
      </c>
      <c r="CQ14" s="68">
        <f t="shared" si="16"/>
        <v>904</v>
      </c>
      <c r="CR14" s="117">
        <f t="shared" si="17"/>
        <v>1209</v>
      </c>
      <c r="CS14" s="119">
        <f t="shared" si="9"/>
        <v>399</v>
      </c>
      <c r="CT14" s="120">
        <f t="shared" si="33"/>
        <v>4.4999999999999998E-2</v>
      </c>
      <c r="CU14" s="120">
        <f t="shared" si="18"/>
        <v>5.4166666666666669E-2</v>
      </c>
      <c r="CV14" s="120">
        <f t="shared" si="19"/>
        <v>8.7499999999999994E-2</v>
      </c>
      <c r="CW14" s="120">
        <f t="shared" si="20"/>
        <v>7.166666666666667E-2</v>
      </c>
      <c r="CX14" s="120">
        <f t="shared" si="21"/>
        <v>7.4166666666666672E-2</v>
      </c>
      <c r="CY14" s="120">
        <f t="shared" si="22"/>
        <v>0</v>
      </c>
      <c r="CZ14" s="120">
        <f t="shared" si="23"/>
        <v>0</v>
      </c>
      <c r="DA14" s="120">
        <f t="shared" si="24"/>
        <v>0</v>
      </c>
      <c r="DB14" s="120">
        <f t="shared" si="25"/>
        <v>0</v>
      </c>
      <c r="DC14" s="120">
        <f t="shared" si="26"/>
        <v>0</v>
      </c>
      <c r="DD14" s="120">
        <f t="shared" si="27"/>
        <v>0</v>
      </c>
      <c r="DE14" s="120">
        <f t="shared" si="28"/>
        <v>0</v>
      </c>
      <c r="DF14" s="124">
        <f t="shared" si="29"/>
        <v>0.33249999999999996</v>
      </c>
      <c r="DG14" s="122">
        <v>1200</v>
      </c>
      <c r="DH14" s="198" t="str">
        <f t="shared" si="30"/>
        <v>BUENO</v>
      </c>
      <c r="DI14" s="123">
        <v>103.68</v>
      </c>
      <c r="DJ14" s="142">
        <f t="shared" si="31"/>
        <v>1560</v>
      </c>
      <c r="DK14" s="143">
        <f t="shared" si="32"/>
        <v>2040</v>
      </c>
      <c r="DL14" s="131"/>
      <c r="DM14" s="72"/>
      <c r="DN14" s="73"/>
      <c r="DO14" s="72"/>
      <c r="DP14" s="73"/>
      <c r="DQ14" s="72"/>
      <c r="DR14" s="73"/>
      <c r="DS14" s="72"/>
      <c r="DT14" s="73"/>
      <c r="DU14" s="72"/>
      <c r="DV14" s="73"/>
      <c r="DW14" s="72"/>
      <c r="DX14" s="73"/>
      <c r="DY14" s="72"/>
      <c r="DZ14" s="73"/>
      <c r="EA14" s="72"/>
      <c r="EB14" s="73"/>
      <c r="EC14" s="72"/>
      <c r="ED14" s="73"/>
      <c r="EE14" s="72"/>
      <c r="EF14" s="73"/>
      <c r="EG14" s="72"/>
      <c r="EH14" s="73"/>
      <c r="EI14" s="200"/>
    </row>
    <row r="15" spans="1:139" ht="120" customHeight="1" x14ac:dyDescent="0.25">
      <c r="A15" s="48">
        <v>9</v>
      </c>
      <c r="B15" s="82" t="s">
        <v>34</v>
      </c>
      <c r="C15" s="82" t="s">
        <v>150</v>
      </c>
      <c r="D15" s="83">
        <f t="shared" si="0"/>
        <v>1208</v>
      </c>
      <c r="E15" s="336">
        <v>289</v>
      </c>
      <c r="F15" s="84">
        <v>827</v>
      </c>
      <c r="G15" s="84">
        <v>92</v>
      </c>
      <c r="H15" s="85">
        <v>184</v>
      </c>
      <c r="I15" s="86">
        <v>0</v>
      </c>
      <c r="J15" s="132">
        <f t="shared" si="10"/>
        <v>1392</v>
      </c>
      <c r="K15" s="91">
        <v>84</v>
      </c>
      <c r="L15" s="63">
        <v>31</v>
      </c>
      <c r="M15" s="63">
        <v>100</v>
      </c>
      <c r="N15" s="63">
        <v>75</v>
      </c>
      <c r="O15" s="63">
        <v>88</v>
      </c>
      <c r="P15" s="63"/>
      <c r="Q15" s="63"/>
      <c r="R15" s="63"/>
      <c r="S15" s="63"/>
      <c r="T15" s="63"/>
      <c r="U15" s="63"/>
      <c r="V15" s="63"/>
      <c r="W15" s="64">
        <f t="shared" si="11"/>
        <v>378</v>
      </c>
      <c r="X15" s="63">
        <v>34</v>
      </c>
      <c r="Y15" s="63">
        <v>32</v>
      </c>
      <c r="Z15" s="63">
        <v>57</v>
      </c>
      <c r="AA15" s="63">
        <v>27</v>
      </c>
      <c r="AB15" s="63">
        <v>61</v>
      </c>
      <c r="AC15" s="63"/>
      <c r="AD15" s="63"/>
      <c r="AE15" s="63"/>
      <c r="AF15" s="63"/>
      <c r="AG15" s="63"/>
      <c r="AH15" s="63"/>
      <c r="AI15" s="63"/>
      <c r="AJ15" s="65">
        <f t="shared" si="12"/>
        <v>211</v>
      </c>
      <c r="AK15" s="66">
        <f t="shared" si="13"/>
        <v>589</v>
      </c>
      <c r="AL15" s="79">
        <f t="shared" si="1"/>
        <v>667</v>
      </c>
      <c r="AM15" s="80">
        <f t="shared" si="2"/>
        <v>0</v>
      </c>
      <c r="AN15" s="81">
        <f t="shared" si="3"/>
        <v>1038</v>
      </c>
      <c r="AO15" s="95">
        <v>87</v>
      </c>
      <c r="AP15" s="96">
        <v>34</v>
      </c>
      <c r="AQ15" s="96">
        <v>105</v>
      </c>
      <c r="AR15" s="96">
        <v>77</v>
      </c>
      <c r="AS15" s="96">
        <v>99</v>
      </c>
      <c r="AT15" s="96"/>
      <c r="AU15" s="96"/>
      <c r="AV15" s="96"/>
      <c r="AW15" s="96"/>
      <c r="AX15" s="96"/>
      <c r="AY15" s="96"/>
      <c r="AZ15" s="96"/>
      <c r="BA15" s="98">
        <f t="shared" si="14"/>
        <v>402</v>
      </c>
      <c r="BB15" s="99">
        <v>3</v>
      </c>
      <c r="BC15" s="99">
        <v>0</v>
      </c>
      <c r="BD15" s="99">
        <v>3</v>
      </c>
      <c r="BE15" s="99">
        <v>1</v>
      </c>
      <c r="BF15" s="99">
        <v>3</v>
      </c>
      <c r="BG15" s="99"/>
      <c r="BH15" s="99"/>
      <c r="BI15" s="99"/>
      <c r="BJ15" s="99"/>
      <c r="BK15" s="99"/>
      <c r="BL15" s="99"/>
      <c r="BM15" s="99"/>
      <c r="BN15" s="100">
        <f t="shared" si="4"/>
        <v>10</v>
      </c>
      <c r="BO15" s="107">
        <v>0</v>
      </c>
      <c r="BP15" s="84">
        <v>0</v>
      </c>
      <c r="BQ15" s="84">
        <v>1</v>
      </c>
      <c r="BR15" s="84">
        <v>0</v>
      </c>
      <c r="BS15" s="84">
        <v>0</v>
      </c>
      <c r="BT15" s="84"/>
      <c r="BU15" s="84"/>
      <c r="BV15" s="84"/>
      <c r="BW15" s="84"/>
      <c r="BX15" s="84"/>
      <c r="BY15" s="84"/>
      <c r="BZ15" s="87"/>
      <c r="CA15" s="108">
        <f t="shared" ref="CA15:CA45" si="34">SUM(BO15:BZ15)</f>
        <v>1</v>
      </c>
      <c r="CB15" s="84">
        <v>5</v>
      </c>
      <c r="CC15" s="84">
        <v>0</v>
      </c>
      <c r="CD15" s="84">
        <v>131</v>
      </c>
      <c r="CE15" s="84">
        <v>0</v>
      </c>
      <c r="CF15" s="84">
        <v>0</v>
      </c>
      <c r="CG15" s="84"/>
      <c r="CH15" s="84"/>
      <c r="CI15" s="84"/>
      <c r="CJ15" s="84"/>
      <c r="CK15" s="84"/>
      <c r="CL15" s="84"/>
      <c r="CM15" s="84"/>
      <c r="CN15" s="109">
        <f t="shared" si="6"/>
        <v>136</v>
      </c>
      <c r="CO15" s="115">
        <f t="shared" si="15"/>
        <v>264</v>
      </c>
      <c r="CP15" s="67">
        <f t="shared" si="7"/>
        <v>0</v>
      </c>
      <c r="CQ15" s="68">
        <f t="shared" si="16"/>
        <v>892</v>
      </c>
      <c r="CR15" s="117">
        <f t="shared" si="17"/>
        <v>1156</v>
      </c>
      <c r="CS15" s="119">
        <f t="shared" si="9"/>
        <v>402</v>
      </c>
      <c r="CT15" s="120">
        <f t="shared" si="33"/>
        <v>7.2499999999999995E-2</v>
      </c>
      <c r="CU15" s="120">
        <f t="shared" si="18"/>
        <v>2.8333333333333332E-2</v>
      </c>
      <c r="CV15" s="120">
        <f t="shared" si="19"/>
        <v>8.7499999999999994E-2</v>
      </c>
      <c r="CW15" s="120">
        <f t="shared" si="20"/>
        <v>6.4166666666666664E-2</v>
      </c>
      <c r="CX15" s="120">
        <f t="shared" si="21"/>
        <v>8.2500000000000004E-2</v>
      </c>
      <c r="CY15" s="120">
        <f t="shared" si="22"/>
        <v>0</v>
      </c>
      <c r="CZ15" s="120">
        <f t="shared" si="23"/>
        <v>0</v>
      </c>
      <c r="DA15" s="120">
        <f t="shared" si="24"/>
        <v>0</v>
      </c>
      <c r="DB15" s="120">
        <f t="shared" si="25"/>
        <v>0</v>
      </c>
      <c r="DC15" s="120">
        <f t="shared" si="26"/>
        <v>0</v>
      </c>
      <c r="DD15" s="120">
        <f t="shared" si="27"/>
        <v>0</v>
      </c>
      <c r="DE15" s="120">
        <f t="shared" si="28"/>
        <v>0</v>
      </c>
      <c r="DF15" s="124">
        <f t="shared" si="29"/>
        <v>0.33500000000000002</v>
      </c>
      <c r="DG15" s="122">
        <v>1200</v>
      </c>
      <c r="DH15" s="198" t="str">
        <f t="shared" si="30"/>
        <v>BUENO</v>
      </c>
      <c r="DI15" s="123">
        <v>103.68</v>
      </c>
      <c r="DJ15" s="142">
        <f t="shared" si="31"/>
        <v>1560</v>
      </c>
      <c r="DK15" s="143">
        <f t="shared" si="32"/>
        <v>2040</v>
      </c>
      <c r="DL15" s="130"/>
      <c r="DM15" s="69"/>
      <c r="DN15" s="70"/>
      <c r="DO15" s="69"/>
      <c r="DP15" s="70"/>
      <c r="DQ15" s="69"/>
      <c r="DR15" s="70"/>
      <c r="DS15" s="69"/>
      <c r="DT15" s="70"/>
      <c r="DU15" s="69"/>
      <c r="DV15" s="70"/>
      <c r="DW15" s="69"/>
      <c r="DX15" s="70"/>
      <c r="DY15" s="69"/>
      <c r="DZ15" s="70"/>
      <c r="EA15" s="69"/>
      <c r="EB15" s="70"/>
      <c r="EC15" s="69"/>
      <c r="ED15" s="70"/>
      <c r="EE15" s="69"/>
      <c r="EF15" s="70"/>
      <c r="EG15" s="69"/>
      <c r="EH15" s="70"/>
      <c r="EI15" s="199"/>
    </row>
    <row r="16" spans="1:139" ht="120" customHeight="1" x14ac:dyDescent="0.25">
      <c r="A16" s="48">
        <v>10</v>
      </c>
      <c r="B16" s="82" t="s">
        <v>35</v>
      </c>
      <c r="C16" s="82" t="s">
        <v>151</v>
      </c>
      <c r="D16" s="83">
        <f t="shared" si="0"/>
        <v>1010</v>
      </c>
      <c r="E16" s="338">
        <v>86</v>
      </c>
      <c r="F16" s="85">
        <v>918</v>
      </c>
      <c r="G16" s="85">
        <v>6</v>
      </c>
      <c r="H16" s="85">
        <v>3</v>
      </c>
      <c r="I16" s="86">
        <v>0</v>
      </c>
      <c r="J16" s="132">
        <f t="shared" si="10"/>
        <v>1013</v>
      </c>
      <c r="K16" s="91">
        <v>57</v>
      </c>
      <c r="L16" s="63">
        <v>157</v>
      </c>
      <c r="M16" s="63">
        <v>127</v>
      </c>
      <c r="N16" s="63">
        <v>54</v>
      </c>
      <c r="O16" s="63">
        <v>48</v>
      </c>
      <c r="P16" s="63"/>
      <c r="Q16" s="63"/>
      <c r="R16" s="63"/>
      <c r="S16" s="63"/>
      <c r="T16" s="63"/>
      <c r="U16" s="63"/>
      <c r="V16" s="63"/>
      <c r="W16" s="64">
        <f t="shared" si="11"/>
        <v>443</v>
      </c>
      <c r="X16" s="63">
        <v>10</v>
      </c>
      <c r="Y16" s="63">
        <v>9</v>
      </c>
      <c r="Z16" s="63">
        <v>65</v>
      </c>
      <c r="AA16" s="63">
        <v>49</v>
      </c>
      <c r="AB16" s="63">
        <v>35</v>
      </c>
      <c r="AC16" s="63"/>
      <c r="AD16" s="63"/>
      <c r="AE16" s="63"/>
      <c r="AF16" s="63"/>
      <c r="AG16" s="63"/>
      <c r="AH16" s="63"/>
      <c r="AI16" s="63"/>
      <c r="AJ16" s="65">
        <f t="shared" si="12"/>
        <v>168</v>
      </c>
      <c r="AK16" s="66">
        <f t="shared" si="13"/>
        <v>611</v>
      </c>
      <c r="AL16" s="79">
        <f t="shared" si="1"/>
        <v>529</v>
      </c>
      <c r="AM16" s="80">
        <f t="shared" si="2"/>
        <v>0</v>
      </c>
      <c r="AN16" s="81">
        <f t="shared" si="3"/>
        <v>1086</v>
      </c>
      <c r="AO16" s="95">
        <v>39</v>
      </c>
      <c r="AP16" s="96">
        <v>38</v>
      </c>
      <c r="AQ16" s="96">
        <v>91</v>
      </c>
      <c r="AR16" s="96">
        <v>107</v>
      </c>
      <c r="AS16" s="96">
        <v>64</v>
      </c>
      <c r="AT16" s="96"/>
      <c r="AU16" s="96"/>
      <c r="AV16" s="96"/>
      <c r="AW16" s="96"/>
      <c r="AX16" s="96"/>
      <c r="AY16" s="96"/>
      <c r="AZ16" s="96"/>
      <c r="BA16" s="98">
        <f t="shared" si="14"/>
        <v>339</v>
      </c>
      <c r="BB16" s="99">
        <v>1</v>
      </c>
      <c r="BC16" s="99">
        <v>0</v>
      </c>
      <c r="BD16" s="99">
        <v>0</v>
      </c>
      <c r="BE16" s="99">
        <v>0</v>
      </c>
      <c r="BF16" s="99">
        <v>1</v>
      </c>
      <c r="BG16" s="99"/>
      <c r="BH16" s="99"/>
      <c r="BI16" s="99"/>
      <c r="BJ16" s="99"/>
      <c r="BK16" s="99"/>
      <c r="BL16" s="99"/>
      <c r="BM16" s="99"/>
      <c r="BN16" s="100">
        <f t="shared" si="4"/>
        <v>2</v>
      </c>
      <c r="BO16" s="107">
        <v>0</v>
      </c>
      <c r="BP16" s="84">
        <v>0</v>
      </c>
      <c r="BQ16" s="84">
        <v>0</v>
      </c>
      <c r="BR16" s="84">
        <v>0</v>
      </c>
      <c r="BS16" s="84">
        <v>0</v>
      </c>
      <c r="BT16" s="84"/>
      <c r="BU16" s="84"/>
      <c r="BV16" s="84"/>
      <c r="BW16" s="84"/>
      <c r="BX16" s="84"/>
      <c r="BY16" s="84"/>
      <c r="BZ16" s="87"/>
      <c r="CA16" s="108">
        <f t="shared" si="34"/>
        <v>0</v>
      </c>
      <c r="CB16" s="84">
        <v>36</v>
      </c>
      <c r="CC16" s="84">
        <v>0</v>
      </c>
      <c r="CD16" s="84">
        <v>0</v>
      </c>
      <c r="CE16" s="84">
        <v>0</v>
      </c>
      <c r="CF16" s="84">
        <v>0</v>
      </c>
      <c r="CG16" s="84"/>
      <c r="CH16" s="84"/>
      <c r="CI16" s="84"/>
      <c r="CJ16" s="84"/>
      <c r="CK16" s="84"/>
      <c r="CL16" s="84"/>
      <c r="CM16" s="84"/>
      <c r="CN16" s="109">
        <f t="shared" si="6"/>
        <v>36</v>
      </c>
      <c r="CO16" s="115">
        <f t="shared" si="15"/>
        <v>190</v>
      </c>
      <c r="CP16" s="67">
        <f t="shared" si="7"/>
        <v>0</v>
      </c>
      <c r="CQ16" s="68">
        <f t="shared" si="16"/>
        <v>1048</v>
      </c>
      <c r="CR16" s="117">
        <f t="shared" si="17"/>
        <v>1238</v>
      </c>
      <c r="CS16" s="119">
        <f t="shared" si="9"/>
        <v>339</v>
      </c>
      <c r="CT16" s="120">
        <f t="shared" si="33"/>
        <v>7.8E-2</v>
      </c>
      <c r="CU16" s="120">
        <f t="shared" si="18"/>
        <v>7.5999999999999998E-2</v>
      </c>
      <c r="CV16" s="120">
        <f t="shared" si="19"/>
        <v>0.182</v>
      </c>
      <c r="CW16" s="120">
        <f t="shared" si="20"/>
        <v>0.214</v>
      </c>
      <c r="CX16" s="120">
        <f t="shared" si="21"/>
        <v>0.128</v>
      </c>
      <c r="CY16" s="120">
        <f t="shared" si="22"/>
        <v>0</v>
      </c>
      <c r="CZ16" s="120">
        <f t="shared" si="23"/>
        <v>0</v>
      </c>
      <c r="DA16" s="120">
        <f t="shared" si="24"/>
        <v>0</v>
      </c>
      <c r="DB16" s="120">
        <f t="shared" si="25"/>
        <v>0</v>
      </c>
      <c r="DC16" s="120">
        <f t="shared" si="26"/>
        <v>0</v>
      </c>
      <c r="DD16" s="120">
        <f t="shared" si="27"/>
        <v>0</v>
      </c>
      <c r="DE16" s="120">
        <f t="shared" si="28"/>
        <v>0</v>
      </c>
      <c r="DF16" s="124">
        <f t="shared" si="29"/>
        <v>0.67799999999999994</v>
      </c>
      <c r="DG16" s="125">
        <v>500</v>
      </c>
      <c r="DH16" s="198" t="str">
        <f t="shared" si="30"/>
        <v>MUY BUENO</v>
      </c>
      <c r="DI16" s="123">
        <v>43.2</v>
      </c>
      <c r="DJ16" s="142">
        <f t="shared" si="31"/>
        <v>650</v>
      </c>
      <c r="DK16" s="143">
        <f t="shared" si="32"/>
        <v>850</v>
      </c>
      <c r="DL16" s="130"/>
      <c r="DM16" s="69"/>
      <c r="DN16" s="70"/>
      <c r="DO16" s="69"/>
      <c r="DP16" s="70"/>
      <c r="DQ16" s="69"/>
      <c r="DR16" s="70"/>
      <c r="DS16" s="69"/>
      <c r="DT16" s="70"/>
      <c r="DU16" s="69"/>
      <c r="DV16" s="70"/>
      <c r="DW16" s="69"/>
      <c r="DX16" s="70"/>
      <c r="DY16" s="69"/>
      <c r="DZ16" s="70"/>
      <c r="EA16" s="69"/>
      <c r="EB16" s="70"/>
      <c r="EC16" s="69"/>
      <c r="ED16" s="70"/>
      <c r="EE16" s="69"/>
      <c r="EF16" s="70"/>
      <c r="EG16" s="69"/>
      <c r="EH16" s="70"/>
      <c r="EI16" s="199"/>
    </row>
    <row r="17" spans="1:139 2401:2402" ht="120" customHeight="1" x14ac:dyDescent="0.25">
      <c r="A17" s="48">
        <v>11</v>
      </c>
      <c r="B17" s="82" t="s">
        <v>36</v>
      </c>
      <c r="C17" s="82" t="s">
        <v>152</v>
      </c>
      <c r="D17" s="83">
        <f t="shared" si="0"/>
        <v>1624</v>
      </c>
      <c r="E17" s="336">
        <v>218</v>
      </c>
      <c r="F17" s="84">
        <v>1331</v>
      </c>
      <c r="G17" s="84">
        <v>75</v>
      </c>
      <c r="H17" s="85">
        <v>10</v>
      </c>
      <c r="I17" s="86">
        <v>0</v>
      </c>
      <c r="J17" s="132">
        <f t="shared" si="10"/>
        <v>1634</v>
      </c>
      <c r="K17" s="91">
        <v>67</v>
      </c>
      <c r="L17" s="63">
        <v>3</v>
      </c>
      <c r="M17" s="63">
        <v>27</v>
      </c>
      <c r="N17" s="63">
        <v>26</v>
      </c>
      <c r="O17" s="63">
        <v>79</v>
      </c>
      <c r="P17" s="63"/>
      <c r="Q17" s="63"/>
      <c r="R17" s="63"/>
      <c r="S17" s="63"/>
      <c r="T17" s="63"/>
      <c r="U17" s="63"/>
      <c r="V17" s="63"/>
      <c r="W17" s="64">
        <f t="shared" si="11"/>
        <v>202</v>
      </c>
      <c r="X17" s="63">
        <v>283</v>
      </c>
      <c r="Y17" s="63">
        <v>2</v>
      </c>
      <c r="Z17" s="63">
        <v>4</v>
      </c>
      <c r="AA17" s="63">
        <v>26</v>
      </c>
      <c r="AB17" s="63">
        <v>29</v>
      </c>
      <c r="AC17" s="63"/>
      <c r="AD17" s="63"/>
      <c r="AE17" s="63"/>
      <c r="AF17" s="63"/>
      <c r="AG17" s="63"/>
      <c r="AH17" s="63"/>
      <c r="AI17" s="63"/>
      <c r="AJ17" s="65">
        <f t="shared" si="12"/>
        <v>344</v>
      </c>
      <c r="AK17" s="66">
        <f t="shared" si="13"/>
        <v>546</v>
      </c>
      <c r="AL17" s="79">
        <f t="shared" si="1"/>
        <v>420</v>
      </c>
      <c r="AM17" s="80">
        <f t="shared" si="2"/>
        <v>0</v>
      </c>
      <c r="AN17" s="81">
        <f t="shared" si="3"/>
        <v>1675</v>
      </c>
      <c r="AO17" s="95">
        <v>42</v>
      </c>
      <c r="AP17" s="96">
        <v>70</v>
      </c>
      <c r="AQ17" s="96">
        <v>71</v>
      </c>
      <c r="AR17" s="96">
        <v>66</v>
      </c>
      <c r="AS17" s="96">
        <v>50</v>
      </c>
      <c r="AT17" s="96"/>
      <c r="AU17" s="96"/>
      <c r="AV17" s="96"/>
      <c r="AW17" s="96"/>
      <c r="AX17" s="96"/>
      <c r="AY17" s="96"/>
      <c r="AZ17" s="96"/>
      <c r="BA17" s="98">
        <f t="shared" si="14"/>
        <v>299</v>
      </c>
      <c r="BB17" s="99">
        <v>2</v>
      </c>
      <c r="BC17" s="99">
        <v>0</v>
      </c>
      <c r="BD17" s="99">
        <v>8</v>
      </c>
      <c r="BE17" s="99">
        <v>15</v>
      </c>
      <c r="BF17" s="99">
        <v>13</v>
      </c>
      <c r="BG17" s="99"/>
      <c r="BH17" s="99"/>
      <c r="BI17" s="99"/>
      <c r="BJ17" s="99"/>
      <c r="BK17" s="99"/>
      <c r="BL17" s="99"/>
      <c r="BM17" s="99"/>
      <c r="BN17" s="100">
        <f t="shared" si="4"/>
        <v>38</v>
      </c>
      <c r="BO17" s="107">
        <v>0</v>
      </c>
      <c r="BP17" s="84">
        <v>0</v>
      </c>
      <c r="BQ17" s="84">
        <v>0</v>
      </c>
      <c r="BR17" s="84">
        <v>0</v>
      </c>
      <c r="BS17" s="84">
        <v>0</v>
      </c>
      <c r="BT17" s="84"/>
      <c r="BU17" s="84"/>
      <c r="BV17" s="84"/>
      <c r="BW17" s="84"/>
      <c r="BX17" s="84"/>
      <c r="BY17" s="84"/>
      <c r="BZ17" s="87"/>
      <c r="CA17" s="108">
        <f t="shared" si="34"/>
        <v>0</v>
      </c>
      <c r="CB17" s="84">
        <v>0</v>
      </c>
      <c r="CC17" s="84">
        <v>0</v>
      </c>
      <c r="CD17" s="84">
        <v>1</v>
      </c>
      <c r="CE17" s="84">
        <v>0</v>
      </c>
      <c r="CF17" s="84">
        <v>0</v>
      </c>
      <c r="CG17" s="84"/>
      <c r="CH17" s="84"/>
      <c r="CI17" s="84"/>
      <c r="CJ17" s="84"/>
      <c r="CK17" s="84"/>
      <c r="CL17" s="84"/>
      <c r="CM17" s="84"/>
      <c r="CN17" s="109">
        <f t="shared" si="6"/>
        <v>1</v>
      </c>
      <c r="CO17" s="115">
        <f t="shared" si="15"/>
        <v>121</v>
      </c>
      <c r="CP17" s="67">
        <f t="shared" si="7"/>
        <v>0</v>
      </c>
      <c r="CQ17" s="68">
        <f t="shared" si="16"/>
        <v>1636</v>
      </c>
      <c r="CR17" s="117">
        <f t="shared" si="17"/>
        <v>1757</v>
      </c>
      <c r="CS17" s="119">
        <f t="shared" si="9"/>
        <v>299</v>
      </c>
      <c r="CT17" s="120">
        <f t="shared" si="33"/>
        <v>8.4000000000000005E-2</v>
      </c>
      <c r="CU17" s="120">
        <f t="shared" si="18"/>
        <v>0.14000000000000001</v>
      </c>
      <c r="CV17" s="120">
        <f t="shared" si="19"/>
        <v>0.14199999999999999</v>
      </c>
      <c r="CW17" s="120">
        <f t="shared" si="20"/>
        <v>0.13200000000000001</v>
      </c>
      <c r="CX17" s="120">
        <f t="shared" si="21"/>
        <v>0.1</v>
      </c>
      <c r="CY17" s="120">
        <f t="shared" si="22"/>
        <v>0</v>
      </c>
      <c r="CZ17" s="120">
        <f t="shared" si="23"/>
        <v>0</v>
      </c>
      <c r="DA17" s="120">
        <f t="shared" si="24"/>
        <v>0</v>
      </c>
      <c r="DB17" s="120">
        <f t="shared" si="25"/>
        <v>0</v>
      </c>
      <c r="DC17" s="120">
        <f t="shared" si="26"/>
        <v>0</v>
      </c>
      <c r="DD17" s="120">
        <f t="shared" si="27"/>
        <v>0</v>
      </c>
      <c r="DE17" s="120">
        <f t="shared" si="28"/>
        <v>0</v>
      </c>
      <c r="DF17" s="124">
        <f t="shared" si="29"/>
        <v>0.59799999999999998</v>
      </c>
      <c r="DG17" s="125">
        <v>500</v>
      </c>
      <c r="DH17" s="198" t="str">
        <f t="shared" si="30"/>
        <v>MUY BUENO</v>
      </c>
      <c r="DI17" s="123">
        <v>43.2</v>
      </c>
      <c r="DJ17" s="142">
        <f t="shared" si="31"/>
        <v>650</v>
      </c>
      <c r="DK17" s="143">
        <f t="shared" si="32"/>
        <v>850</v>
      </c>
      <c r="DL17" s="130"/>
      <c r="DM17" s="69"/>
      <c r="DN17" s="70"/>
      <c r="DO17" s="69"/>
      <c r="DP17" s="70"/>
      <c r="DQ17" s="69"/>
      <c r="DR17" s="70"/>
      <c r="DS17" s="69"/>
      <c r="DT17" s="70"/>
      <c r="DU17" s="69"/>
      <c r="DV17" s="70"/>
      <c r="DW17" s="69"/>
      <c r="DX17" s="70"/>
      <c r="DY17" s="69"/>
      <c r="DZ17" s="70"/>
      <c r="EA17" s="69"/>
      <c r="EB17" s="70"/>
      <c r="EC17" s="69"/>
      <c r="ED17" s="70"/>
      <c r="EE17" s="69"/>
      <c r="EF17" s="70"/>
      <c r="EG17" s="69"/>
      <c r="EH17" s="70"/>
      <c r="EI17" s="199"/>
    </row>
    <row r="18" spans="1:139 2401:2402" ht="120" customHeight="1" x14ac:dyDescent="0.25">
      <c r="A18" s="48">
        <v>12</v>
      </c>
      <c r="B18" s="82" t="s">
        <v>37</v>
      </c>
      <c r="C18" s="82" t="s">
        <v>153</v>
      </c>
      <c r="D18" s="83">
        <f t="shared" si="0"/>
        <v>2817</v>
      </c>
      <c r="E18" s="336">
        <v>525</v>
      </c>
      <c r="F18" s="84">
        <v>1182</v>
      </c>
      <c r="G18" s="84">
        <v>1110</v>
      </c>
      <c r="H18" s="85">
        <v>118</v>
      </c>
      <c r="I18" s="86">
        <v>0</v>
      </c>
      <c r="J18" s="132">
        <f t="shared" si="10"/>
        <v>2935</v>
      </c>
      <c r="K18" s="91">
        <v>33</v>
      </c>
      <c r="L18" s="63">
        <v>64</v>
      </c>
      <c r="M18" s="63">
        <v>62</v>
      </c>
      <c r="N18" s="63">
        <v>57</v>
      </c>
      <c r="O18" s="63">
        <v>102</v>
      </c>
      <c r="P18" s="63"/>
      <c r="Q18" s="63"/>
      <c r="R18" s="63"/>
      <c r="S18" s="63"/>
      <c r="T18" s="63"/>
      <c r="U18" s="63"/>
      <c r="V18" s="63"/>
      <c r="W18" s="64">
        <f t="shared" si="11"/>
        <v>318</v>
      </c>
      <c r="X18" s="63">
        <v>1</v>
      </c>
      <c r="Y18" s="63">
        <v>1</v>
      </c>
      <c r="Z18" s="63">
        <v>5</v>
      </c>
      <c r="AA18" s="63">
        <v>0</v>
      </c>
      <c r="AB18" s="63">
        <v>4</v>
      </c>
      <c r="AC18" s="63"/>
      <c r="AD18" s="63"/>
      <c r="AE18" s="63"/>
      <c r="AF18" s="63"/>
      <c r="AG18" s="63"/>
      <c r="AH18" s="63"/>
      <c r="AI18" s="63"/>
      <c r="AJ18" s="65">
        <f t="shared" si="12"/>
        <v>11</v>
      </c>
      <c r="AK18" s="66">
        <f t="shared" si="13"/>
        <v>329</v>
      </c>
      <c r="AL18" s="79">
        <f t="shared" si="1"/>
        <v>843</v>
      </c>
      <c r="AM18" s="80">
        <f t="shared" si="2"/>
        <v>0</v>
      </c>
      <c r="AN18" s="81">
        <f t="shared" si="3"/>
        <v>1193</v>
      </c>
      <c r="AO18" s="95">
        <v>98</v>
      </c>
      <c r="AP18" s="96">
        <v>45</v>
      </c>
      <c r="AQ18" s="96">
        <v>100</v>
      </c>
      <c r="AR18" s="96">
        <v>56</v>
      </c>
      <c r="AS18" s="96">
        <v>91</v>
      </c>
      <c r="AT18" s="96"/>
      <c r="AU18" s="96"/>
      <c r="AV18" s="96"/>
      <c r="AW18" s="96"/>
      <c r="AX18" s="96"/>
      <c r="AY18" s="96"/>
      <c r="AZ18" s="96"/>
      <c r="BA18" s="98">
        <f t="shared" si="14"/>
        <v>390</v>
      </c>
      <c r="BB18" s="99">
        <v>0</v>
      </c>
      <c r="BC18" s="99">
        <v>0</v>
      </c>
      <c r="BD18" s="99">
        <v>1</v>
      </c>
      <c r="BE18" s="99">
        <v>1</v>
      </c>
      <c r="BF18" s="99">
        <v>2</v>
      </c>
      <c r="BG18" s="99"/>
      <c r="BH18" s="99"/>
      <c r="BI18" s="99"/>
      <c r="BJ18" s="99"/>
      <c r="BK18" s="99"/>
      <c r="BL18" s="99"/>
      <c r="BM18" s="99"/>
      <c r="BN18" s="100">
        <f t="shared" si="4"/>
        <v>4</v>
      </c>
      <c r="BO18" s="107">
        <v>0</v>
      </c>
      <c r="BP18" s="84">
        <v>0</v>
      </c>
      <c r="BQ18" s="84">
        <v>0</v>
      </c>
      <c r="BR18" s="84">
        <v>0</v>
      </c>
      <c r="BS18" s="84">
        <v>0</v>
      </c>
      <c r="BT18" s="84"/>
      <c r="BU18" s="84"/>
      <c r="BV18" s="84"/>
      <c r="BW18" s="84"/>
      <c r="BX18" s="84"/>
      <c r="BY18" s="84"/>
      <c r="BZ18" s="87"/>
      <c r="CA18" s="108">
        <f t="shared" si="34"/>
        <v>0</v>
      </c>
      <c r="CB18" s="84">
        <v>0</v>
      </c>
      <c r="CC18" s="84">
        <v>0</v>
      </c>
      <c r="CD18" s="84">
        <v>0</v>
      </c>
      <c r="CE18" s="84">
        <v>0</v>
      </c>
      <c r="CF18" s="84">
        <v>0</v>
      </c>
      <c r="CG18" s="84"/>
      <c r="CH18" s="84"/>
      <c r="CI18" s="84"/>
      <c r="CJ18" s="84"/>
      <c r="CK18" s="84"/>
      <c r="CL18" s="84"/>
      <c r="CM18" s="84"/>
      <c r="CN18" s="109">
        <f t="shared" si="6"/>
        <v>0</v>
      </c>
      <c r="CO18" s="115">
        <f t="shared" si="15"/>
        <v>453</v>
      </c>
      <c r="CP18" s="67">
        <f t="shared" si="7"/>
        <v>0</v>
      </c>
      <c r="CQ18" s="68">
        <f t="shared" si="16"/>
        <v>1189</v>
      </c>
      <c r="CR18" s="117">
        <f t="shared" si="17"/>
        <v>1642</v>
      </c>
      <c r="CS18" s="119">
        <f t="shared" si="9"/>
        <v>390</v>
      </c>
      <c r="CT18" s="120">
        <f t="shared" si="33"/>
        <v>0.10781078107810781</v>
      </c>
      <c r="CU18" s="120">
        <f t="shared" si="18"/>
        <v>4.9504950495049507E-2</v>
      </c>
      <c r="CV18" s="120">
        <f t="shared" si="19"/>
        <v>0.11001100110011001</v>
      </c>
      <c r="CW18" s="120">
        <f t="shared" si="20"/>
        <v>6.1606160616061605E-2</v>
      </c>
      <c r="CX18" s="120">
        <f t="shared" si="21"/>
        <v>0.1001100110011001</v>
      </c>
      <c r="CY18" s="120">
        <f t="shared" si="22"/>
        <v>0</v>
      </c>
      <c r="CZ18" s="120">
        <f t="shared" si="23"/>
        <v>0</v>
      </c>
      <c r="DA18" s="120">
        <f t="shared" si="24"/>
        <v>0</v>
      </c>
      <c r="DB18" s="120">
        <f t="shared" si="25"/>
        <v>0</v>
      </c>
      <c r="DC18" s="120">
        <f t="shared" si="26"/>
        <v>0</v>
      </c>
      <c r="DD18" s="120">
        <f t="shared" si="27"/>
        <v>0</v>
      </c>
      <c r="DE18" s="120">
        <f t="shared" si="28"/>
        <v>0</v>
      </c>
      <c r="DF18" s="124">
        <f t="shared" si="29"/>
        <v>0.42904290429042907</v>
      </c>
      <c r="DG18" s="125">
        <v>909</v>
      </c>
      <c r="DH18" s="198" t="str">
        <f t="shared" si="30"/>
        <v>MUY BUENO</v>
      </c>
      <c r="DI18" s="123">
        <v>78.537599999999998</v>
      </c>
      <c r="DJ18" s="142">
        <f t="shared" si="31"/>
        <v>1181.7</v>
      </c>
      <c r="DK18" s="143">
        <f t="shared" si="32"/>
        <v>1545.3</v>
      </c>
      <c r="DL18" s="130"/>
      <c r="DM18" s="69"/>
      <c r="DN18" s="70"/>
      <c r="DO18" s="69"/>
      <c r="DP18" s="70"/>
      <c r="DQ18" s="69"/>
      <c r="DR18" s="70"/>
      <c r="DS18" s="69"/>
      <c r="DT18" s="70"/>
      <c r="DU18" s="69"/>
      <c r="DV18" s="70"/>
      <c r="DW18" s="69"/>
      <c r="DX18" s="70"/>
      <c r="DY18" s="69"/>
      <c r="DZ18" s="70"/>
      <c r="EA18" s="69"/>
      <c r="EB18" s="70"/>
      <c r="EC18" s="69"/>
      <c r="ED18" s="70"/>
      <c r="EE18" s="69"/>
      <c r="EF18" s="70"/>
      <c r="EG18" s="69"/>
      <c r="EH18" s="70"/>
      <c r="EI18" s="199"/>
    </row>
    <row r="19" spans="1:139 2401:2402" s="3" customFormat="1" ht="120" customHeight="1" x14ac:dyDescent="0.25">
      <c r="A19" s="48">
        <v>13</v>
      </c>
      <c r="B19" s="82" t="s">
        <v>110</v>
      </c>
      <c r="C19" s="82" t="s">
        <v>154</v>
      </c>
      <c r="D19" s="83">
        <f t="shared" si="0"/>
        <v>632</v>
      </c>
      <c r="E19" s="337">
        <v>203</v>
      </c>
      <c r="F19" s="87">
        <v>281</v>
      </c>
      <c r="G19" s="87">
        <v>147</v>
      </c>
      <c r="H19" s="88">
        <v>149</v>
      </c>
      <c r="I19" s="86">
        <v>1</v>
      </c>
      <c r="J19" s="132">
        <f t="shared" si="10"/>
        <v>781</v>
      </c>
      <c r="K19" s="92">
        <v>37</v>
      </c>
      <c r="L19" s="71">
        <v>15</v>
      </c>
      <c r="M19" s="71">
        <v>37</v>
      </c>
      <c r="N19" s="71">
        <v>30</v>
      </c>
      <c r="O19" s="71">
        <v>15</v>
      </c>
      <c r="P19" s="71"/>
      <c r="Q19" s="71"/>
      <c r="R19" s="71"/>
      <c r="S19" s="71"/>
      <c r="T19" s="71"/>
      <c r="U19" s="71"/>
      <c r="V19" s="71"/>
      <c r="W19" s="64">
        <f t="shared" si="11"/>
        <v>134</v>
      </c>
      <c r="X19" s="71">
        <v>1</v>
      </c>
      <c r="Y19" s="71">
        <v>2</v>
      </c>
      <c r="Z19" s="71">
        <v>1</v>
      </c>
      <c r="AA19" s="71">
        <v>6</v>
      </c>
      <c r="AB19" s="71">
        <v>8</v>
      </c>
      <c r="AC19" s="71"/>
      <c r="AD19" s="71"/>
      <c r="AE19" s="71"/>
      <c r="AF19" s="71"/>
      <c r="AG19" s="71"/>
      <c r="AH19" s="71"/>
      <c r="AI19" s="71"/>
      <c r="AJ19" s="65">
        <f t="shared" si="12"/>
        <v>18</v>
      </c>
      <c r="AK19" s="75">
        <f t="shared" si="13"/>
        <v>152</v>
      </c>
      <c r="AL19" s="79">
        <f t="shared" si="1"/>
        <v>338</v>
      </c>
      <c r="AM19" s="80">
        <f t="shared" si="2"/>
        <v>1</v>
      </c>
      <c r="AN19" s="81">
        <f t="shared" si="3"/>
        <v>299</v>
      </c>
      <c r="AO19" s="102">
        <v>7</v>
      </c>
      <c r="AP19" s="97">
        <v>15</v>
      </c>
      <c r="AQ19" s="97">
        <v>28</v>
      </c>
      <c r="AR19" s="97">
        <v>23</v>
      </c>
      <c r="AS19" s="97">
        <v>31</v>
      </c>
      <c r="AT19" s="97"/>
      <c r="AU19" s="97"/>
      <c r="AV19" s="97"/>
      <c r="AW19" s="97"/>
      <c r="AX19" s="97"/>
      <c r="AY19" s="97"/>
      <c r="AZ19" s="97"/>
      <c r="BA19" s="98">
        <f t="shared" si="14"/>
        <v>104</v>
      </c>
      <c r="BB19" s="101">
        <v>0</v>
      </c>
      <c r="BC19" s="101">
        <v>0</v>
      </c>
      <c r="BD19" s="101">
        <v>0</v>
      </c>
      <c r="BE19" s="101">
        <v>1</v>
      </c>
      <c r="BF19" s="101">
        <v>1</v>
      </c>
      <c r="BG19" s="101"/>
      <c r="BH19" s="101"/>
      <c r="BI19" s="101"/>
      <c r="BJ19" s="101"/>
      <c r="BK19" s="101"/>
      <c r="BL19" s="101"/>
      <c r="BM19" s="101"/>
      <c r="BN19" s="100">
        <f t="shared" si="4"/>
        <v>2</v>
      </c>
      <c r="BO19" s="110">
        <v>0</v>
      </c>
      <c r="BP19" s="87">
        <v>0</v>
      </c>
      <c r="BQ19" s="87">
        <v>0</v>
      </c>
      <c r="BR19" s="87">
        <v>0</v>
      </c>
      <c r="BS19" s="87">
        <v>0</v>
      </c>
      <c r="BT19" s="87"/>
      <c r="BU19" s="87"/>
      <c r="BV19" s="87"/>
      <c r="BW19" s="87"/>
      <c r="BX19" s="87"/>
      <c r="BY19" s="87"/>
      <c r="BZ19" s="87"/>
      <c r="CA19" s="108">
        <f t="shared" si="34"/>
        <v>0</v>
      </c>
      <c r="CB19" s="87">
        <v>0</v>
      </c>
      <c r="CC19" s="87">
        <v>0</v>
      </c>
      <c r="CD19" s="87">
        <v>0</v>
      </c>
      <c r="CE19" s="87">
        <v>0</v>
      </c>
      <c r="CF19" s="87">
        <v>0</v>
      </c>
      <c r="CG19" s="87"/>
      <c r="CH19" s="87"/>
      <c r="CI19" s="87"/>
      <c r="CJ19" s="87"/>
      <c r="CK19" s="87"/>
      <c r="CL19" s="87"/>
      <c r="CM19" s="87"/>
      <c r="CN19" s="109">
        <f t="shared" si="6"/>
        <v>0</v>
      </c>
      <c r="CO19" s="115">
        <f t="shared" si="15"/>
        <v>234</v>
      </c>
      <c r="CP19" s="67">
        <f t="shared" si="7"/>
        <v>1</v>
      </c>
      <c r="CQ19" s="68">
        <f t="shared" si="16"/>
        <v>297</v>
      </c>
      <c r="CR19" s="117">
        <f t="shared" si="17"/>
        <v>531</v>
      </c>
      <c r="CS19" s="119">
        <f t="shared" si="9"/>
        <v>104</v>
      </c>
      <c r="CT19" s="120">
        <f t="shared" si="33"/>
        <v>1.977401129943503E-2</v>
      </c>
      <c r="CU19" s="120">
        <f t="shared" si="18"/>
        <v>4.2372881355932202E-2</v>
      </c>
      <c r="CV19" s="120">
        <f t="shared" si="19"/>
        <v>7.909604519774012E-2</v>
      </c>
      <c r="CW19" s="120">
        <f t="shared" si="20"/>
        <v>6.4971751412429377E-2</v>
      </c>
      <c r="CX19" s="120">
        <f t="shared" si="21"/>
        <v>8.7570621468926552E-2</v>
      </c>
      <c r="CY19" s="120">
        <f t="shared" si="22"/>
        <v>0</v>
      </c>
      <c r="CZ19" s="120">
        <f t="shared" si="23"/>
        <v>0</v>
      </c>
      <c r="DA19" s="120">
        <f t="shared" si="24"/>
        <v>0</v>
      </c>
      <c r="DB19" s="120">
        <f t="shared" si="25"/>
        <v>0</v>
      </c>
      <c r="DC19" s="120">
        <f t="shared" si="26"/>
        <v>0</v>
      </c>
      <c r="DD19" s="120">
        <f t="shared" si="27"/>
        <v>0</v>
      </c>
      <c r="DE19" s="120">
        <f t="shared" si="28"/>
        <v>0</v>
      </c>
      <c r="DF19" s="124">
        <f t="shared" si="29"/>
        <v>0.29378531073446323</v>
      </c>
      <c r="DG19" s="125">
        <v>354</v>
      </c>
      <c r="DH19" s="198" t="str">
        <f t="shared" si="30"/>
        <v>BAJO</v>
      </c>
      <c r="DI19" s="123">
        <v>30.585600000000003</v>
      </c>
      <c r="DJ19" s="142">
        <f t="shared" si="31"/>
        <v>460.2</v>
      </c>
      <c r="DK19" s="143">
        <f t="shared" si="32"/>
        <v>601.79999999999995</v>
      </c>
      <c r="DL19" s="131"/>
      <c r="DM19" s="72"/>
      <c r="DN19" s="73"/>
      <c r="DO19" s="72"/>
      <c r="DP19" s="73"/>
      <c r="DQ19" s="72"/>
      <c r="DR19" s="73"/>
      <c r="DS19" s="72"/>
      <c r="DT19" s="73"/>
      <c r="DU19" s="72"/>
      <c r="DV19" s="73"/>
      <c r="DW19" s="72"/>
      <c r="DX19" s="73"/>
      <c r="DY19" s="72"/>
      <c r="DZ19" s="73"/>
      <c r="EA19" s="72"/>
      <c r="EB19" s="73"/>
      <c r="EC19" s="72"/>
      <c r="ED19" s="73"/>
      <c r="EE19" s="72"/>
      <c r="EF19" s="73"/>
      <c r="EG19" s="72"/>
      <c r="EH19" s="73"/>
      <c r="EI19" s="200"/>
    </row>
    <row r="20" spans="1:139 2401:2402" ht="120" customHeight="1" x14ac:dyDescent="0.25">
      <c r="A20" s="48">
        <v>14</v>
      </c>
      <c r="B20" s="82" t="s">
        <v>38</v>
      </c>
      <c r="C20" s="82" t="s">
        <v>155</v>
      </c>
      <c r="D20" s="83">
        <f t="shared" si="0"/>
        <v>2638</v>
      </c>
      <c r="E20" s="336">
        <v>610</v>
      </c>
      <c r="F20" s="84">
        <v>1427</v>
      </c>
      <c r="G20" s="84">
        <v>601</v>
      </c>
      <c r="H20" s="89">
        <v>237</v>
      </c>
      <c r="I20" s="90">
        <v>0</v>
      </c>
      <c r="J20" s="132">
        <f t="shared" si="10"/>
        <v>2875</v>
      </c>
      <c r="K20" s="91">
        <v>92</v>
      </c>
      <c r="L20" s="63">
        <v>67</v>
      </c>
      <c r="M20" s="63">
        <v>68</v>
      </c>
      <c r="N20" s="63">
        <v>98</v>
      </c>
      <c r="O20" s="63">
        <v>92</v>
      </c>
      <c r="P20" s="63"/>
      <c r="Q20" s="63"/>
      <c r="R20" s="63"/>
      <c r="S20" s="63"/>
      <c r="T20" s="63"/>
      <c r="U20" s="63"/>
      <c r="V20" s="63"/>
      <c r="W20" s="64">
        <f t="shared" si="11"/>
        <v>417</v>
      </c>
      <c r="X20" s="63">
        <v>16</v>
      </c>
      <c r="Y20" s="63">
        <v>4</v>
      </c>
      <c r="Z20" s="63">
        <v>82</v>
      </c>
      <c r="AA20" s="63">
        <v>48</v>
      </c>
      <c r="AB20" s="63">
        <v>47</v>
      </c>
      <c r="AC20" s="63"/>
      <c r="AD20" s="63"/>
      <c r="AE20" s="63"/>
      <c r="AF20" s="63"/>
      <c r="AG20" s="63"/>
      <c r="AH20" s="63"/>
      <c r="AI20" s="63"/>
      <c r="AJ20" s="65">
        <f t="shared" si="12"/>
        <v>197</v>
      </c>
      <c r="AK20" s="66">
        <f t="shared" si="13"/>
        <v>614</v>
      </c>
      <c r="AL20" s="79">
        <f t="shared" si="1"/>
        <v>1027</v>
      </c>
      <c r="AM20" s="80">
        <f t="shared" si="2"/>
        <v>0</v>
      </c>
      <c r="AN20" s="81">
        <f t="shared" si="3"/>
        <v>1624</v>
      </c>
      <c r="AO20" s="95">
        <v>93</v>
      </c>
      <c r="AP20" s="96">
        <v>30</v>
      </c>
      <c r="AQ20" s="96">
        <v>99</v>
      </c>
      <c r="AR20" s="96">
        <v>110</v>
      </c>
      <c r="AS20" s="96">
        <v>129</v>
      </c>
      <c r="AT20" s="96"/>
      <c r="AU20" s="96"/>
      <c r="AV20" s="96"/>
      <c r="AW20" s="96"/>
      <c r="AX20" s="96"/>
      <c r="AY20" s="96"/>
      <c r="AZ20" s="96"/>
      <c r="BA20" s="98">
        <f t="shared" si="14"/>
        <v>461</v>
      </c>
      <c r="BB20" s="99">
        <v>1</v>
      </c>
      <c r="BC20" s="99">
        <v>1</v>
      </c>
      <c r="BD20" s="99">
        <v>3</v>
      </c>
      <c r="BE20" s="99">
        <v>1</v>
      </c>
      <c r="BF20" s="99">
        <v>2</v>
      </c>
      <c r="BG20" s="99"/>
      <c r="BH20" s="99"/>
      <c r="BI20" s="99"/>
      <c r="BJ20" s="99"/>
      <c r="BK20" s="99"/>
      <c r="BL20" s="99"/>
      <c r="BM20" s="99"/>
      <c r="BN20" s="100">
        <f t="shared" si="4"/>
        <v>8</v>
      </c>
      <c r="BO20" s="107">
        <v>0</v>
      </c>
      <c r="BP20" s="84">
        <v>0</v>
      </c>
      <c r="BQ20" s="84">
        <v>0</v>
      </c>
      <c r="BR20" s="84">
        <v>0</v>
      </c>
      <c r="BS20" s="84">
        <v>0</v>
      </c>
      <c r="BT20" s="84"/>
      <c r="BU20" s="84"/>
      <c r="BV20" s="84"/>
      <c r="BW20" s="84"/>
      <c r="BX20" s="84"/>
      <c r="BY20" s="84"/>
      <c r="BZ20" s="87"/>
      <c r="CA20" s="108">
        <f t="shared" si="34"/>
        <v>0</v>
      </c>
      <c r="CB20" s="84">
        <v>148</v>
      </c>
      <c r="CC20" s="84">
        <v>0</v>
      </c>
      <c r="CD20" s="84">
        <v>0</v>
      </c>
      <c r="CE20" s="84">
        <v>0</v>
      </c>
      <c r="CF20" s="84">
        <v>0</v>
      </c>
      <c r="CG20" s="84"/>
      <c r="CH20" s="84"/>
      <c r="CI20" s="84"/>
      <c r="CJ20" s="84"/>
      <c r="CK20" s="84"/>
      <c r="CL20" s="84"/>
      <c r="CM20" s="84"/>
      <c r="CN20" s="109">
        <f t="shared" si="6"/>
        <v>148</v>
      </c>
      <c r="CO20" s="115">
        <f t="shared" si="15"/>
        <v>566</v>
      </c>
      <c r="CP20" s="67">
        <f t="shared" si="7"/>
        <v>0</v>
      </c>
      <c r="CQ20" s="68">
        <f t="shared" si="16"/>
        <v>1468</v>
      </c>
      <c r="CR20" s="117">
        <f t="shared" si="17"/>
        <v>2034</v>
      </c>
      <c r="CS20" s="119">
        <f t="shared" si="9"/>
        <v>461</v>
      </c>
      <c r="CT20" s="120">
        <f t="shared" si="33"/>
        <v>8.3109919571045576E-2</v>
      </c>
      <c r="CU20" s="120">
        <f t="shared" si="18"/>
        <v>2.6809651474530832E-2</v>
      </c>
      <c r="CV20" s="120">
        <f t="shared" si="19"/>
        <v>8.8471849865951746E-2</v>
      </c>
      <c r="CW20" s="120">
        <f t="shared" si="20"/>
        <v>9.8302055406613048E-2</v>
      </c>
      <c r="CX20" s="120">
        <f t="shared" si="21"/>
        <v>0.11528150134048257</v>
      </c>
      <c r="CY20" s="120">
        <f t="shared" si="22"/>
        <v>0</v>
      </c>
      <c r="CZ20" s="120">
        <f t="shared" si="23"/>
        <v>0</v>
      </c>
      <c r="DA20" s="120">
        <f t="shared" si="24"/>
        <v>0</v>
      </c>
      <c r="DB20" s="120">
        <f t="shared" si="25"/>
        <v>0</v>
      </c>
      <c r="DC20" s="120">
        <f t="shared" si="26"/>
        <v>0</v>
      </c>
      <c r="DD20" s="120">
        <f t="shared" si="27"/>
        <v>0</v>
      </c>
      <c r="DE20" s="120">
        <f t="shared" si="28"/>
        <v>0</v>
      </c>
      <c r="DF20" s="124">
        <f t="shared" si="29"/>
        <v>0.41197497765862379</v>
      </c>
      <c r="DG20" s="125">
        <v>1119</v>
      </c>
      <c r="DH20" s="198" t="str">
        <f t="shared" si="30"/>
        <v>MUY BUENO</v>
      </c>
      <c r="DI20" s="123">
        <v>96.681600000000003</v>
      </c>
      <c r="DJ20" s="142">
        <f t="shared" si="31"/>
        <v>1454.7</v>
      </c>
      <c r="DK20" s="143">
        <f t="shared" si="32"/>
        <v>1902.3</v>
      </c>
      <c r="DL20" s="130"/>
      <c r="DM20" s="69"/>
      <c r="DN20" s="70"/>
      <c r="DO20" s="69"/>
      <c r="DP20" s="70"/>
      <c r="DQ20" s="69"/>
      <c r="DR20" s="70"/>
      <c r="DS20" s="69"/>
      <c r="DT20" s="70"/>
      <c r="DU20" s="69"/>
      <c r="DV20" s="70"/>
      <c r="DW20" s="69"/>
      <c r="DX20" s="70"/>
      <c r="DY20" s="69"/>
      <c r="DZ20" s="70"/>
      <c r="EA20" s="69"/>
      <c r="EB20" s="70"/>
      <c r="EC20" s="69"/>
      <c r="ED20" s="70"/>
      <c r="EE20" s="69"/>
      <c r="EF20" s="70"/>
      <c r="EG20" s="69"/>
      <c r="EH20" s="70"/>
      <c r="EI20" s="199"/>
    </row>
    <row r="21" spans="1:139 2401:2402" s="3" customFormat="1" ht="120" customHeight="1" x14ac:dyDescent="0.25">
      <c r="A21" s="48">
        <v>15</v>
      </c>
      <c r="B21" s="82" t="s">
        <v>39</v>
      </c>
      <c r="C21" s="82" t="s">
        <v>156</v>
      </c>
      <c r="D21" s="83">
        <f>E21+F21+G21+I21</f>
        <v>2485</v>
      </c>
      <c r="E21" s="337">
        <v>804</v>
      </c>
      <c r="F21" s="87">
        <v>1133</v>
      </c>
      <c r="G21" s="87">
        <v>548</v>
      </c>
      <c r="H21" s="88">
        <v>116</v>
      </c>
      <c r="I21" s="86">
        <v>0</v>
      </c>
      <c r="J21" s="132">
        <f t="shared" si="10"/>
        <v>2601</v>
      </c>
      <c r="K21" s="92">
        <v>105</v>
      </c>
      <c r="L21" s="71">
        <v>54</v>
      </c>
      <c r="M21" s="71">
        <v>113</v>
      </c>
      <c r="N21" s="71">
        <v>58</v>
      </c>
      <c r="O21" s="71">
        <v>62</v>
      </c>
      <c r="P21" s="71"/>
      <c r="Q21" s="71"/>
      <c r="R21" s="71"/>
      <c r="S21" s="71"/>
      <c r="T21" s="71"/>
      <c r="U21" s="71"/>
      <c r="V21" s="71"/>
      <c r="W21" s="64">
        <f t="shared" si="11"/>
        <v>392</v>
      </c>
      <c r="X21" s="71">
        <v>20</v>
      </c>
      <c r="Y21" s="71">
        <v>16</v>
      </c>
      <c r="Z21" s="71">
        <v>21</v>
      </c>
      <c r="AA21" s="71">
        <v>16</v>
      </c>
      <c r="AB21" s="71">
        <v>42</v>
      </c>
      <c r="AC21" s="71"/>
      <c r="AD21" s="71"/>
      <c r="AE21" s="71"/>
      <c r="AF21" s="71"/>
      <c r="AG21" s="71"/>
      <c r="AH21" s="71"/>
      <c r="AI21" s="71"/>
      <c r="AJ21" s="65">
        <f t="shared" si="12"/>
        <v>115</v>
      </c>
      <c r="AK21" s="75">
        <f t="shared" si="13"/>
        <v>507</v>
      </c>
      <c r="AL21" s="79">
        <f t="shared" si="1"/>
        <v>1196</v>
      </c>
      <c r="AM21" s="80">
        <f t="shared" si="2"/>
        <v>0</v>
      </c>
      <c r="AN21" s="81">
        <f t="shared" si="3"/>
        <v>1248</v>
      </c>
      <c r="AO21" s="95">
        <v>99</v>
      </c>
      <c r="AP21" s="96">
        <v>45</v>
      </c>
      <c r="AQ21" s="96">
        <v>141</v>
      </c>
      <c r="AR21" s="96">
        <v>113</v>
      </c>
      <c r="AS21" s="96">
        <v>75</v>
      </c>
      <c r="AT21" s="96"/>
      <c r="AU21" s="96"/>
      <c r="AV21" s="96"/>
      <c r="AW21" s="96"/>
      <c r="AX21" s="96"/>
      <c r="AY21" s="96"/>
      <c r="AZ21" s="96"/>
      <c r="BA21" s="98">
        <f t="shared" si="14"/>
        <v>473</v>
      </c>
      <c r="BB21" s="101">
        <v>6</v>
      </c>
      <c r="BC21" s="101">
        <v>0</v>
      </c>
      <c r="BD21" s="101">
        <v>2</v>
      </c>
      <c r="BE21" s="101">
        <v>10</v>
      </c>
      <c r="BF21" s="101">
        <v>5</v>
      </c>
      <c r="BG21" s="101"/>
      <c r="BH21" s="101"/>
      <c r="BI21" s="101"/>
      <c r="BJ21" s="101"/>
      <c r="BK21" s="101"/>
      <c r="BL21" s="101"/>
      <c r="BM21" s="101"/>
      <c r="BN21" s="100">
        <f t="shared" si="4"/>
        <v>23</v>
      </c>
      <c r="BO21" s="110">
        <v>0</v>
      </c>
      <c r="BP21" s="87">
        <v>0</v>
      </c>
      <c r="BQ21" s="87">
        <v>0</v>
      </c>
      <c r="BR21" s="87">
        <v>0</v>
      </c>
      <c r="BS21" s="87">
        <v>1</v>
      </c>
      <c r="BT21" s="87"/>
      <c r="BU21" s="87"/>
      <c r="BV21" s="87"/>
      <c r="BW21" s="87"/>
      <c r="BX21" s="87"/>
      <c r="BY21" s="87"/>
      <c r="BZ21" s="87"/>
      <c r="CA21" s="108">
        <f t="shared" si="34"/>
        <v>1</v>
      </c>
      <c r="CB21" s="84">
        <v>9</v>
      </c>
      <c r="CC21" s="84">
        <v>0</v>
      </c>
      <c r="CD21" s="84">
        <v>172</v>
      </c>
      <c r="CE21" s="84">
        <v>0</v>
      </c>
      <c r="CF21" s="84">
        <v>209</v>
      </c>
      <c r="CG21" s="84"/>
      <c r="CH21" s="84"/>
      <c r="CI21" s="84"/>
      <c r="CJ21" s="84"/>
      <c r="CK21" s="84"/>
      <c r="CL21" s="84"/>
      <c r="CM21" s="84"/>
      <c r="CN21" s="109">
        <f>SUM(CB21:CM21)</f>
        <v>390</v>
      </c>
      <c r="CO21" s="115">
        <f t="shared" si="15"/>
        <v>722</v>
      </c>
      <c r="CP21" s="67">
        <f t="shared" si="7"/>
        <v>0</v>
      </c>
      <c r="CQ21" s="68">
        <f t="shared" si="16"/>
        <v>835</v>
      </c>
      <c r="CR21" s="117">
        <f t="shared" si="17"/>
        <v>1557</v>
      </c>
      <c r="CS21" s="119">
        <f t="shared" si="9"/>
        <v>473</v>
      </c>
      <c r="CT21" s="120">
        <f t="shared" si="33"/>
        <v>8.2500000000000004E-2</v>
      </c>
      <c r="CU21" s="120">
        <f t="shared" si="18"/>
        <v>3.7499999999999999E-2</v>
      </c>
      <c r="CV21" s="120">
        <f t="shared" si="19"/>
        <v>0.11749999999999999</v>
      </c>
      <c r="CW21" s="120">
        <f t="shared" si="20"/>
        <v>9.4166666666666662E-2</v>
      </c>
      <c r="CX21" s="120">
        <f t="shared" si="21"/>
        <v>6.25E-2</v>
      </c>
      <c r="CY21" s="120">
        <f t="shared" si="22"/>
        <v>0</v>
      </c>
      <c r="CZ21" s="120">
        <f t="shared" si="23"/>
        <v>0</v>
      </c>
      <c r="DA21" s="120">
        <f t="shared" si="24"/>
        <v>0</v>
      </c>
      <c r="DB21" s="120">
        <f t="shared" si="25"/>
        <v>0</v>
      </c>
      <c r="DC21" s="120">
        <f t="shared" si="26"/>
        <v>0</v>
      </c>
      <c r="DD21" s="120">
        <f t="shared" si="27"/>
        <v>0</v>
      </c>
      <c r="DE21" s="120">
        <f t="shared" si="28"/>
        <v>0</v>
      </c>
      <c r="DF21" s="124">
        <f t="shared" si="29"/>
        <v>0.39416666666666667</v>
      </c>
      <c r="DG21" s="122">
        <v>1200</v>
      </c>
      <c r="DH21" s="198" t="str">
        <f t="shared" si="30"/>
        <v>BUENO</v>
      </c>
      <c r="DI21" s="123">
        <v>103.68</v>
      </c>
      <c r="DJ21" s="142">
        <f t="shared" si="31"/>
        <v>1560</v>
      </c>
      <c r="DK21" s="143">
        <f t="shared" si="32"/>
        <v>2040</v>
      </c>
      <c r="DL21" s="131"/>
      <c r="DM21" s="72"/>
      <c r="DN21" s="73"/>
      <c r="DO21" s="72"/>
      <c r="DP21" s="73"/>
      <c r="DQ21" s="72"/>
      <c r="DR21" s="73"/>
      <c r="DS21" s="72"/>
      <c r="DT21" s="73"/>
      <c r="DU21" s="72"/>
      <c r="DV21" s="73"/>
      <c r="DW21" s="72"/>
      <c r="DX21" s="73"/>
      <c r="DY21" s="72"/>
      <c r="DZ21" s="73"/>
      <c r="EA21" s="72"/>
      <c r="EB21" s="73"/>
      <c r="EC21" s="72"/>
      <c r="ED21" s="73"/>
      <c r="EE21" s="72"/>
      <c r="EF21" s="73"/>
      <c r="EG21" s="72"/>
      <c r="EH21" s="73"/>
      <c r="EI21" s="200"/>
      <c r="CNI21" s="4"/>
      <c r="CNJ21" s="4"/>
    </row>
    <row r="22" spans="1:139 2401:2402" ht="120" customHeight="1" x14ac:dyDescent="0.25">
      <c r="A22" s="48">
        <v>16</v>
      </c>
      <c r="B22" s="82" t="s">
        <v>111</v>
      </c>
      <c r="C22" s="82" t="s">
        <v>157</v>
      </c>
      <c r="D22" s="83">
        <f t="shared" ref="D22:D84" si="35">E22+F22+G22+I22</f>
        <v>2476</v>
      </c>
      <c r="E22" s="338">
        <v>567</v>
      </c>
      <c r="F22" s="85">
        <v>1450</v>
      </c>
      <c r="G22" s="85">
        <v>459</v>
      </c>
      <c r="H22" s="85">
        <v>25</v>
      </c>
      <c r="I22" s="86">
        <v>0</v>
      </c>
      <c r="J22" s="132">
        <f t="shared" si="10"/>
        <v>2501</v>
      </c>
      <c r="K22" s="91">
        <v>48</v>
      </c>
      <c r="L22" s="63">
        <v>1</v>
      </c>
      <c r="M22" s="63">
        <v>85</v>
      </c>
      <c r="N22" s="63">
        <v>111</v>
      </c>
      <c r="O22" s="63">
        <v>60</v>
      </c>
      <c r="P22" s="63"/>
      <c r="Q22" s="63"/>
      <c r="R22" s="63"/>
      <c r="S22" s="63"/>
      <c r="T22" s="63"/>
      <c r="U22" s="63"/>
      <c r="V22" s="63"/>
      <c r="W22" s="64">
        <f t="shared" si="11"/>
        <v>305</v>
      </c>
      <c r="X22" s="63">
        <v>36</v>
      </c>
      <c r="Y22" s="63">
        <v>358</v>
      </c>
      <c r="Z22" s="63">
        <v>27</v>
      </c>
      <c r="AA22" s="63">
        <v>43</v>
      </c>
      <c r="AB22" s="63">
        <v>39</v>
      </c>
      <c r="AC22" s="63"/>
      <c r="AD22" s="63"/>
      <c r="AE22" s="63"/>
      <c r="AF22" s="63"/>
      <c r="AG22" s="63"/>
      <c r="AH22" s="63"/>
      <c r="AI22" s="63"/>
      <c r="AJ22" s="65">
        <f t="shared" si="12"/>
        <v>503</v>
      </c>
      <c r="AK22" s="66">
        <f t="shared" si="13"/>
        <v>808</v>
      </c>
      <c r="AL22" s="79">
        <f t="shared" si="1"/>
        <v>872</v>
      </c>
      <c r="AM22" s="80">
        <f t="shared" si="2"/>
        <v>0</v>
      </c>
      <c r="AN22" s="81">
        <f t="shared" si="3"/>
        <v>1953</v>
      </c>
      <c r="AO22" s="95">
        <v>256</v>
      </c>
      <c r="AP22" s="96">
        <v>14</v>
      </c>
      <c r="AQ22" s="96">
        <v>117</v>
      </c>
      <c r="AR22" s="96">
        <v>65</v>
      </c>
      <c r="AS22" s="96">
        <v>96</v>
      </c>
      <c r="AT22" s="96"/>
      <c r="AU22" s="96"/>
      <c r="AV22" s="96"/>
      <c r="AW22" s="96"/>
      <c r="AX22" s="96"/>
      <c r="AY22" s="96"/>
      <c r="AZ22" s="96"/>
      <c r="BA22" s="98">
        <f t="shared" si="14"/>
        <v>548</v>
      </c>
      <c r="BB22" s="99">
        <v>0</v>
      </c>
      <c r="BC22" s="99">
        <v>2</v>
      </c>
      <c r="BD22" s="99">
        <v>5</v>
      </c>
      <c r="BE22" s="99">
        <v>2</v>
      </c>
      <c r="BF22" s="99">
        <v>0</v>
      </c>
      <c r="BG22" s="99"/>
      <c r="BH22" s="99"/>
      <c r="BI22" s="99"/>
      <c r="BJ22" s="99"/>
      <c r="BK22" s="99"/>
      <c r="BL22" s="99"/>
      <c r="BM22" s="99"/>
      <c r="BN22" s="100">
        <f t="shared" si="4"/>
        <v>9</v>
      </c>
      <c r="BO22" s="107">
        <v>0</v>
      </c>
      <c r="BP22" s="84">
        <v>0</v>
      </c>
      <c r="BQ22" s="84">
        <v>1</v>
      </c>
      <c r="BR22" s="84">
        <v>0</v>
      </c>
      <c r="BS22" s="84">
        <v>0</v>
      </c>
      <c r="BT22" s="84"/>
      <c r="BU22" s="84"/>
      <c r="BV22" s="84"/>
      <c r="BW22" s="84"/>
      <c r="BX22" s="84"/>
      <c r="BY22" s="84"/>
      <c r="BZ22" s="87"/>
      <c r="CA22" s="108">
        <f t="shared" si="34"/>
        <v>1</v>
      </c>
      <c r="CB22" s="84">
        <v>2</v>
      </c>
      <c r="CC22" s="84">
        <v>81</v>
      </c>
      <c r="CD22" s="84">
        <v>71</v>
      </c>
      <c r="CE22" s="84">
        <v>6</v>
      </c>
      <c r="CF22" s="84">
        <v>53</v>
      </c>
      <c r="CG22" s="84"/>
      <c r="CH22" s="84"/>
      <c r="CI22" s="84"/>
      <c r="CJ22" s="84"/>
      <c r="CK22" s="84"/>
      <c r="CL22" s="84"/>
      <c r="CM22" s="84"/>
      <c r="CN22" s="109">
        <f>SUM(CB22:CM22)</f>
        <v>213</v>
      </c>
      <c r="CO22" s="115">
        <f t="shared" si="15"/>
        <v>323</v>
      </c>
      <c r="CP22" s="67">
        <f t="shared" si="7"/>
        <v>0</v>
      </c>
      <c r="CQ22" s="74">
        <f t="shared" si="16"/>
        <v>1731</v>
      </c>
      <c r="CR22" s="117">
        <f t="shared" si="17"/>
        <v>2054</v>
      </c>
      <c r="CS22" s="119">
        <f t="shared" si="9"/>
        <v>548</v>
      </c>
      <c r="CT22" s="120">
        <f t="shared" si="33"/>
        <v>0.26919032597266035</v>
      </c>
      <c r="CU22" s="120">
        <f t="shared" si="18"/>
        <v>1.4721345951629864E-2</v>
      </c>
      <c r="CV22" s="120">
        <f t="shared" si="19"/>
        <v>0.12302839116719243</v>
      </c>
      <c r="CW22" s="120">
        <f t="shared" si="20"/>
        <v>6.8349106203995799E-2</v>
      </c>
      <c r="CX22" s="120">
        <f t="shared" si="21"/>
        <v>0.10094637223974763</v>
      </c>
      <c r="CY22" s="120">
        <f t="shared" si="22"/>
        <v>0</v>
      </c>
      <c r="CZ22" s="120">
        <f t="shared" si="23"/>
        <v>0</v>
      </c>
      <c r="DA22" s="120">
        <f t="shared" si="24"/>
        <v>0</v>
      </c>
      <c r="DB22" s="120">
        <f t="shared" si="25"/>
        <v>0</v>
      </c>
      <c r="DC22" s="120">
        <f t="shared" si="26"/>
        <v>0</v>
      </c>
      <c r="DD22" s="120">
        <f t="shared" si="27"/>
        <v>0</v>
      </c>
      <c r="DE22" s="120">
        <f t="shared" si="28"/>
        <v>0</v>
      </c>
      <c r="DF22" s="124">
        <f t="shared" si="29"/>
        <v>0.57623554153522616</v>
      </c>
      <c r="DG22" s="125">
        <v>951</v>
      </c>
      <c r="DH22" s="198" t="str">
        <f t="shared" si="30"/>
        <v>MUY BUENO</v>
      </c>
      <c r="DI22" s="123">
        <v>82.16640000000001</v>
      </c>
      <c r="DJ22" s="142">
        <f t="shared" si="31"/>
        <v>1236.3</v>
      </c>
      <c r="DK22" s="143">
        <f t="shared" si="32"/>
        <v>1616.7</v>
      </c>
      <c r="DL22" s="130"/>
      <c r="DM22" s="69"/>
      <c r="DN22" s="70"/>
      <c r="DO22" s="69"/>
      <c r="DP22" s="70"/>
      <c r="DQ22" s="69"/>
      <c r="DR22" s="70"/>
      <c r="DS22" s="69"/>
      <c r="DT22" s="70"/>
      <c r="DU22" s="69"/>
      <c r="DV22" s="70"/>
      <c r="DW22" s="69"/>
      <c r="DX22" s="70"/>
      <c r="DY22" s="69"/>
      <c r="DZ22" s="70"/>
      <c r="EA22" s="69"/>
      <c r="EB22" s="70"/>
      <c r="EC22" s="69"/>
      <c r="ED22" s="70"/>
      <c r="EE22" s="69"/>
      <c r="EF22" s="70"/>
      <c r="EG22" s="69"/>
      <c r="EH22" s="70"/>
      <c r="EI22" s="199"/>
      <c r="CNI22" s="5"/>
      <c r="CNJ22" s="5"/>
    </row>
    <row r="23" spans="1:139 2401:2402" s="3" customFormat="1" ht="120" customHeight="1" x14ac:dyDescent="0.25">
      <c r="A23" s="48">
        <v>17</v>
      </c>
      <c r="B23" s="82" t="s">
        <v>40</v>
      </c>
      <c r="C23" s="82" t="s">
        <v>158</v>
      </c>
      <c r="D23" s="83">
        <f t="shared" si="35"/>
        <v>1255</v>
      </c>
      <c r="E23" s="337">
        <v>280</v>
      </c>
      <c r="F23" s="87">
        <v>758</v>
      </c>
      <c r="G23" s="87">
        <v>217</v>
      </c>
      <c r="H23" s="88">
        <v>75</v>
      </c>
      <c r="I23" s="86">
        <v>0</v>
      </c>
      <c r="J23" s="132">
        <f t="shared" si="10"/>
        <v>1330</v>
      </c>
      <c r="K23" s="92">
        <v>46</v>
      </c>
      <c r="L23" s="71">
        <v>57</v>
      </c>
      <c r="M23" s="71">
        <v>43</v>
      </c>
      <c r="N23" s="71">
        <v>39</v>
      </c>
      <c r="O23" s="71">
        <v>44</v>
      </c>
      <c r="P23" s="71"/>
      <c r="Q23" s="71"/>
      <c r="R23" s="71"/>
      <c r="S23" s="71"/>
      <c r="T23" s="71"/>
      <c r="U23" s="71"/>
      <c r="V23" s="71"/>
      <c r="W23" s="64">
        <f t="shared" si="11"/>
        <v>229</v>
      </c>
      <c r="X23" s="71">
        <v>14</v>
      </c>
      <c r="Y23" s="71">
        <v>14</v>
      </c>
      <c r="Z23" s="71">
        <v>35</v>
      </c>
      <c r="AA23" s="71">
        <v>32</v>
      </c>
      <c r="AB23" s="71">
        <v>19</v>
      </c>
      <c r="AC23" s="71"/>
      <c r="AD23" s="71"/>
      <c r="AE23" s="71"/>
      <c r="AF23" s="71"/>
      <c r="AG23" s="71"/>
      <c r="AH23" s="71"/>
      <c r="AI23" s="71"/>
      <c r="AJ23" s="64">
        <f t="shared" si="12"/>
        <v>114</v>
      </c>
      <c r="AK23" s="75">
        <f t="shared" si="13"/>
        <v>343</v>
      </c>
      <c r="AL23" s="79">
        <f t="shared" si="1"/>
        <v>509</v>
      </c>
      <c r="AM23" s="80">
        <f t="shared" si="2"/>
        <v>0</v>
      </c>
      <c r="AN23" s="81">
        <f t="shared" si="3"/>
        <v>872</v>
      </c>
      <c r="AO23" s="102">
        <v>60</v>
      </c>
      <c r="AP23" s="97">
        <v>45</v>
      </c>
      <c r="AQ23" s="97">
        <v>64</v>
      </c>
      <c r="AR23" s="97">
        <v>67</v>
      </c>
      <c r="AS23" s="97">
        <v>63</v>
      </c>
      <c r="AT23" s="97"/>
      <c r="AU23" s="97"/>
      <c r="AV23" s="97"/>
      <c r="AW23" s="97"/>
      <c r="AX23" s="97"/>
      <c r="AY23" s="97"/>
      <c r="AZ23" s="97"/>
      <c r="BA23" s="103">
        <f t="shared" si="14"/>
        <v>299</v>
      </c>
      <c r="BB23" s="101">
        <v>1</v>
      </c>
      <c r="BC23" s="101">
        <v>0</v>
      </c>
      <c r="BD23" s="101">
        <v>6</v>
      </c>
      <c r="BE23" s="101">
        <v>4</v>
      </c>
      <c r="BF23" s="101">
        <v>11</v>
      </c>
      <c r="BG23" s="101"/>
      <c r="BH23" s="101"/>
      <c r="BI23" s="101"/>
      <c r="BJ23" s="101"/>
      <c r="BK23" s="101"/>
      <c r="BL23" s="101"/>
      <c r="BM23" s="101"/>
      <c r="BN23" s="104">
        <f t="shared" si="4"/>
        <v>22</v>
      </c>
      <c r="BO23" s="110">
        <v>0</v>
      </c>
      <c r="BP23" s="87">
        <v>0</v>
      </c>
      <c r="BQ23" s="87">
        <v>21</v>
      </c>
      <c r="BR23" s="87">
        <v>0</v>
      </c>
      <c r="BS23" s="87">
        <v>0</v>
      </c>
      <c r="BT23" s="87"/>
      <c r="BU23" s="87"/>
      <c r="BV23" s="87"/>
      <c r="BW23" s="87"/>
      <c r="BX23" s="87"/>
      <c r="BY23" s="87"/>
      <c r="BZ23" s="87"/>
      <c r="CA23" s="111">
        <f t="shared" si="34"/>
        <v>21</v>
      </c>
      <c r="CB23" s="87">
        <v>1</v>
      </c>
      <c r="CC23" s="87">
        <v>0</v>
      </c>
      <c r="CD23" s="87">
        <v>65</v>
      </c>
      <c r="CE23" s="87">
        <v>1</v>
      </c>
      <c r="CF23" s="87">
        <v>0</v>
      </c>
      <c r="CG23" s="87"/>
      <c r="CH23" s="87"/>
      <c r="CI23" s="87"/>
      <c r="CJ23" s="87"/>
      <c r="CK23" s="87"/>
      <c r="CL23" s="87"/>
      <c r="CM23" s="87"/>
      <c r="CN23" s="112">
        <f>SUM(CB23:CM23)</f>
        <v>67</v>
      </c>
      <c r="CO23" s="115">
        <f t="shared" si="15"/>
        <v>189</v>
      </c>
      <c r="CP23" s="67">
        <f t="shared" si="7"/>
        <v>0</v>
      </c>
      <c r="CQ23" s="68">
        <f t="shared" si="16"/>
        <v>783</v>
      </c>
      <c r="CR23" s="118">
        <f t="shared" si="17"/>
        <v>972</v>
      </c>
      <c r="CS23" s="126">
        <f t="shared" si="9"/>
        <v>299</v>
      </c>
      <c r="CT23" s="120">
        <f t="shared" si="33"/>
        <v>8.7847730600292828E-2</v>
      </c>
      <c r="CU23" s="120">
        <f t="shared" si="18"/>
        <v>6.5885797950219621E-2</v>
      </c>
      <c r="CV23" s="120">
        <f t="shared" si="19"/>
        <v>9.3704245973645683E-2</v>
      </c>
      <c r="CW23" s="120">
        <f t="shared" si="20"/>
        <v>9.8096632503660325E-2</v>
      </c>
      <c r="CX23" s="120">
        <f t="shared" si="21"/>
        <v>9.224011713030747E-2</v>
      </c>
      <c r="CY23" s="120">
        <f t="shared" si="22"/>
        <v>0</v>
      </c>
      <c r="CZ23" s="120">
        <f t="shared" si="23"/>
        <v>0</v>
      </c>
      <c r="DA23" s="120">
        <f t="shared" si="24"/>
        <v>0</v>
      </c>
      <c r="DB23" s="120">
        <f t="shared" si="25"/>
        <v>0</v>
      </c>
      <c r="DC23" s="120">
        <f t="shared" si="26"/>
        <v>0</v>
      </c>
      <c r="DD23" s="120">
        <f t="shared" si="27"/>
        <v>0</v>
      </c>
      <c r="DE23" s="120">
        <f t="shared" si="28"/>
        <v>0</v>
      </c>
      <c r="DF23" s="124">
        <f t="shared" si="29"/>
        <v>0.4377745241581259</v>
      </c>
      <c r="DG23" s="127">
        <v>683</v>
      </c>
      <c r="DH23" s="198" t="str">
        <f t="shared" si="30"/>
        <v>MUY BUENO</v>
      </c>
      <c r="DI23" s="123">
        <v>59.011200000000002</v>
      </c>
      <c r="DJ23" s="142">
        <f t="shared" si="31"/>
        <v>887.9</v>
      </c>
      <c r="DK23" s="143">
        <f t="shared" si="32"/>
        <v>1161.0999999999999</v>
      </c>
      <c r="DL23" s="131"/>
      <c r="DM23" s="72"/>
      <c r="DN23" s="73"/>
      <c r="DO23" s="72"/>
      <c r="DP23" s="73"/>
      <c r="DQ23" s="72"/>
      <c r="DR23" s="73"/>
      <c r="DS23" s="72"/>
      <c r="DT23" s="73"/>
      <c r="DU23" s="72"/>
      <c r="DV23" s="73"/>
      <c r="DW23" s="72"/>
      <c r="DX23" s="73"/>
      <c r="DY23" s="72"/>
      <c r="DZ23" s="73"/>
      <c r="EA23" s="72"/>
      <c r="EB23" s="73"/>
      <c r="EC23" s="72"/>
      <c r="ED23" s="73"/>
      <c r="EE23" s="72"/>
      <c r="EF23" s="73"/>
      <c r="EG23" s="72"/>
      <c r="EH23" s="73"/>
      <c r="EI23" s="200"/>
      <c r="CNI23" s="4"/>
      <c r="CNJ23" s="4"/>
    </row>
    <row r="24" spans="1:139 2401:2402" ht="120" customHeight="1" x14ac:dyDescent="0.25">
      <c r="A24" s="48">
        <v>18</v>
      </c>
      <c r="B24" s="82" t="s">
        <v>41</v>
      </c>
      <c r="C24" s="82" t="s">
        <v>242</v>
      </c>
      <c r="D24" s="83">
        <f t="shared" si="35"/>
        <v>1207</v>
      </c>
      <c r="E24" s="336">
        <v>241</v>
      </c>
      <c r="F24" s="84">
        <v>891</v>
      </c>
      <c r="G24" s="84">
        <v>75</v>
      </c>
      <c r="H24" s="85">
        <v>15</v>
      </c>
      <c r="I24" s="86">
        <v>0</v>
      </c>
      <c r="J24" s="132">
        <f t="shared" si="10"/>
        <v>1222</v>
      </c>
      <c r="K24" s="91">
        <v>46</v>
      </c>
      <c r="L24" s="63">
        <v>32</v>
      </c>
      <c r="M24" s="63">
        <v>53</v>
      </c>
      <c r="N24" s="63">
        <v>29</v>
      </c>
      <c r="O24" s="63">
        <v>48</v>
      </c>
      <c r="P24" s="63"/>
      <c r="Q24" s="63"/>
      <c r="R24" s="63"/>
      <c r="S24" s="63"/>
      <c r="T24" s="63"/>
      <c r="U24" s="63"/>
      <c r="V24" s="63"/>
      <c r="W24" s="64">
        <f t="shared" si="11"/>
        <v>208</v>
      </c>
      <c r="X24" s="63">
        <v>25</v>
      </c>
      <c r="Y24" s="63">
        <v>19</v>
      </c>
      <c r="Z24" s="63">
        <v>43</v>
      </c>
      <c r="AA24" s="63">
        <v>42</v>
      </c>
      <c r="AB24" s="63">
        <v>39</v>
      </c>
      <c r="AC24" s="63"/>
      <c r="AD24" s="63"/>
      <c r="AE24" s="63"/>
      <c r="AF24" s="63"/>
      <c r="AG24" s="63"/>
      <c r="AH24" s="63"/>
      <c r="AI24" s="63"/>
      <c r="AJ24" s="65">
        <f t="shared" si="12"/>
        <v>168</v>
      </c>
      <c r="AK24" s="66">
        <f t="shared" si="13"/>
        <v>376</v>
      </c>
      <c r="AL24" s="79">
        <f t="shared" si="1"/>
        <v>449</v>
      </c>
      <c r="AM24" s="80">
        <f t="shared" si="2"/>
        <v>0</v>
      </c>
      <c r="AN24" s="81">
        <f t="shared" si="3"/>
        <v>1059</v>
      </c>
      <c r="AO24" s="95">
        <v>51</v>
      </c>
      <c r="AP24" s="96">
        <v>21</v>
      </c>
      <c r="AQ24" s="96">
        <v>55</v>
      </c>
      <c r="AR24" s="96">
        <v>29</v>
      </c>
      <c r="AS24" s="96">
        <v>61</v>
      </c>
      <c r="AT24" s="96"/>
      <c r="AU24" s="96"/>
      <c r="AV24" s="96"/>
      <c r="AW24" s="96"/>
      <c r="AX24" s="96"/>
      <c r="AY24" s="96"/>
      <c r="AZ24" s="96"/>
      <c r="BA24" s="98">
        <f t="shared" si="14"/>
        <v>217</v>
      </c>
      <c r="BB24" s="99">
        <v>8</v>
      </c>
      <c r="BC24" s="99">
        <v>0</v>
      </c>
      <c r="BD24" s="99">
        <v>12</v>
      </c>
      <c r="BE24" s="99">
        <v>2</v>
      </c>
      <c r="BF24" s="99">
        <v>12</v>
      </c>
      <c r="BG24" s="99"/>
      <c r="BH24" s="99"/>
      <c r="BI24" s="99"/>
      <c r="BJ24" s="99"/>
      <c r="BK24" s="99"/>
      <c r="BL24" s="99"/>
      <c r="BM24" s="99"/>
      <c r="BN24" s="100">
        <f t="shared" si="4"/>
        <v>34</v>
      </c>
      <c r="BO24" s="107">
        <v>0</v>
      </c>
      <c r="BP24" s="84">
        <v>0</v>
      </c>
      <c r="BQ24" s="84">
        <v>0</v>
      </c>
      <c r="BR24" s="84">
        <v>0</v>
      </c>
      <c r="BS24" s="84">
        <v>0</v>
      </c>
      <c r="BT24" s="84"/>
      <c r="BU24" s="84"/>
      <c r="BV24" s="84"/>
      <c r="BW24" s="84"/>
      <c r="BX24" s="84"/>
      <c r="BY24" s="84"/>
      <c r="BZ24" s="87"/>
      <c r="CA24" s="108">
        <f t="shared" si="34"/>
        <v>0</v>
      </c>
      <c r="CB24" s="84">
        <v>0</v>
      </c>
      <c r="CC24" s="84">
        <v>0</v>
      </c>
      <c r="CD24" s="84">
        <v>17</v>
      </c>
      <c r="CE24" s="84">
        <v>0</v>
      </c>
      <c r="CF24" s="84">
        <v>61</v>
      </c>
      <c r="CG24" s="84"/>
      <c r="CH24" s="84"/>
      <c r="CI24" s="84"/>
      <c r="CJ24" s="84"/>
      <c r="CK24" s="84"/>
      <c r="CL24" s="84"/>
      <c r="CM24" s="84"/>
      <c r="CN24" s="112">
        <f>SUM(CB24:CM24)</f>
        <v>78</v>
      </c>
      <c r="CO24" s="115">
        <f t="shared" si="15"/>
        <v>232</v>
      </c>
      <c r="CP24" s="67">
        <f t="shared" si="7"/>
        <v>0</v>
      </c>
      <c r="CQ24" s="68">
        <f t="shared" si="16"/>
        <v>947</v>
      </c>
      <c r="CR24" s="117">
        <f t="shared" si="17"/>
        <v>1179</v>
      </c>
      <c r="CS24" s="119">
        <f t="shared" si="9"/>
        <v>217</v>
      </c>
      <c r="CT24" s="120">
        <f t="shared" si="33"/>
        <v>8.2792207792207792E-2</v>
      </c>
      <c r="CU24" s="120">
        <f t="shared" si="18"/>
        <v>3.4090909090909088E-2</v>
      </c>
      <c r="CV24" s="120">
        <f t="shared" si="19"/>
        <v>8.9285714285714288E-2</v>
      </c>
      <c r="CW24" s="120">
        <f t="shared" si="20"/>
        <v>4.707792207792208E-2</v>
      </c>
      <c r="CX24" s="120">
        <f t="shared" si="21"/>
        <v>9.9025974025974031E-2</v>
      </c>
      <c r="CY24" s="120">
        <f t="shared" si="22"/>
        <v>0</v>
      </c>
      <c r="CZ24" s="120">
        <f t="shared" si="23"/>
        <v>0</v>
      </c>
      <c r="DA24" s="120">
        <f t="shared" si="24"/>
        <v>0</v>
      </c>
      <c r="DB24" s="120">
        <f t="shared" si="25"/>
        <v>0</v>
      </c>
      <c r="DC24" s="120">
        <f t="shared" si="26"/>
        <v>0</v>
      </c>
      <c r="DD24" s="120">
        <f t="shared" si="27"/>
        <v>0</v>
      </c>
      <c r="DE24" s="120">
        <f t="shared" si="28"/>
        <v>0</v>
      </c>
      <c r="DF24" s="124">
        <f t="shared" si="29"/>
        <v>0.35227272727272729</v>
      </c>
      <c r="DG24" s="125">
        <v>616</v>
      </c>
      <c r="DH24" s="198" t="str">
        <f t="shared" si="30"/>
        <v>BUENO</v>
      </c>
      <c r="DI24" s="123">
        <v>53.2224</v>
      </c>
      <c r="DJ24" s="142">
        <f t="shared" si="31"/>
        <v>800.80000000000007</v>
      </c>
      <c r="DK24" s="143">
        <f t="shared" si="32"/>
        <v>1047.2</v>
      </c>
      <c r="DL24" s="130"/>
      <c r="DM24" s="69"/>
      <c r="DN24" s="70"/>
      <c r="DO24" s="69"/>
      <c r="DP24" s="70"/>
      <c r="DQ24" s="69"/>
      <c r="DR24" s="70"/>
      <c r="DS24" s="69"/>
      <c r="DT24" s="70"/>
      <c r="DU24" s="69"/>
      <c r="DV24" s="70"/>
      <c r="DW24" s="69"/>
      <c r="DX24" s="70"/>
      <c r="DY24" s="69"/>
      <c r="DZ24" s="70"/>
      <c r="EA24" s="69"/>
      <c r="EB24" s="70"/>
      <c r="EC24" s="69"/>
      <c r="ED24" s="70"/>
      <c r="EE24" s="69"/>
      <c r="EF24" s="70"/>
      <c r="EG24" s="69"/>
      <c r="EH24" s="70"/>
      <c r="EI24" s="199"/>
      <c r="CNI24" s="5"/>
      <c r="CNJ24" s="5"/>
    </row>
    <row r="25" spans="1:139 2401:2402" ht="120" customHeight="1" x14ac:dyDescent="0.25">
      <c r="A25" s="48">
        <v>19</v>
      </c>
      <c r="B25" s="82" t="s">
        <v>251</v>
      </c>
      <c r="C25" s="82" t="s">
        <v>159</v>
      </c>
      <c r="D25" s="83">
        <f t="shared" si="35"/>
        <v>611</v>
      </c>
      <c r="E25" s="336">
        <v>131</v>
      </c>
      <c r="F25" s="85">
        <v>385</v>
      </c>
      <c r="G25" s="85">
        <v>95</v>
      </c>
      <c r="H25" s="85">
        <v>8</v>
      </c>
      <c r="I25" s="86">
        <v>0</v>
      </c>
      <c r="J25" s="132">
        <f t="shared" si="10"/>
        <v>619</v>
      </c>
      <c r="K25" s="92">
        <v>30</v>
      </c>
      <c r="L25" s="71">
        <v>25</v>
      </c>
      <c r="M25" s="71">
        <v>12</v>
      </c>
      <c r="N25" s="71">
        <v>20</v>
      </c>
      <c r="O25" s="71">
        <v>29</v>
      </c>
      <c r="P25" s="71"/>
      <c r="Q25" s="71"/>
      <c r="R25" s="71"/>
      <c r="S25" s="71"/>
      <c r="T25" s="71"/>
      <c r="U25" s="63"/>
      <c r="V25" s="63"/>
      <c r="W25" s="64">
        <f t="shared" si="11"/>
        <v>116</v>
      </c>
      <c r="X25" s="63">
        <v>13</v>
      </c>
      <c r="Y25" s="63">
        <v>10</v>
      </c>
      <c r="Z25" s="63">
        <v>25</v>
      </c>
      <c r="AA25" s="63">
        <v>16</v>
      </c>
      <c r="AB25" s="63">
        <v>6</v>
      </c>
      <c r="AC25" s="63"/>
      <c r="AD25" s="63"/>
      <c r="AE25" s="63"/>
      <c r="AF25" s="63"/>
      <c r="AG25" s="63"/>
      <c r="AH25" s="63"/>
      <c r="AI25" s="63"/>
      <c r="AJ25" s="65">
        <f t="shared" si="12"/>
        <v>70</v>
      </c>
      <c r="AK25" s="66">
        <f t="shared" si="13"/>
        <v>186</v>
      </c>
      <c r="AL25" s="79">
        <f t="shared" si="1"/>
        <v>247</v>
      </c>
      <c r="AM25" s="80">
        <f t="shared" si="2"/>
        <v>0</v>
      </c>
      <c r="AN25" s="81">
        <f t="shared" si="3"/>
        <v>455</v>
      </c>
      <c r="AO25" s="95">
        <v>27</v>
      </c>
      <c r="AP25" s="96">
        <v>17</v>
      </c>
      <c r="AQ25" s="96">
        <v>24</v>
      </c>
      <c r="AR25" s="96">
        <v>28</v>
      </c>
      <c r="AS25" s="96">
        <v>31</v>
      </c>
      <c r="AT25" s="96"/>
      <c r="AU25" s="96"/>
      <c r="AV25" s="96"/>
      <c r="AW25" s="96"/>
      <c r="AX25" s="96"/>
      <c r="AY25" s="96"/>
      <c r="AZ25" s="96"/>
      <c r="BA25" s="98">
        <f t="shared" si="14"/>
        <v>127</v>
      </c>
      <c r="BB25" s="99">
        <v>0</v>
      </c>
      <c r="BC25" s="99">
        <v>0</v>
      </c>
      <c r="BD25" s="99">
        <v>0</v>
      </c>
      <c r="BE25" s="99">
        <v>0</v>
      </c>
      <c r="BF25" s="99">
        <v>0</v>
      </c>
      <c r="BG25" s="99"/>
      <c r="BH25" s="99"/>
      <c r="BI25" s="99"/>
      <c r="BJ25" s="99"/>
      <c r="BK25" s="99"/>
      <c r="BL25" s="99"/>
      <c r="BM25" s="99"/>
      <c r="BN25" s="100">
        <f t="shared" si="4"/>
        <v>0</v>
      </c>
      <c r="BO25" s="107">
        <v>0</v>
      </c>
      <c r="BP25" s="84">
        <v>0</v>
      </c>
      <c r="BQ25" s="84">
        <v>0</v>
      </c>
      <c r="BR25" s="84">
        <v>0</v>
      </c>
      <c r="BS25" s="84">
        <v>0</v>
      </c>
      <c r="BT25" s="84"/>
      <c r="BU25" s="84"/>
      <c r="BV25" s="84"/>
      <c r="BW25" s="84"/>
      <c r="BX25" s="84"/>
      <c r="BY25" s="84"/>
      <c r="BZ25" s="87"/>
      <c r="CA25" s="108">
        <f t="shared" si="34"/>
        <v>0</v>
      </c>
      <c r="CB25" s="84">
        <v>0</v>
      </c>
      <c r="CC25" s="84">
        <v>0</v>
      </c>
      <c r="CD25" s="84">
        <v>15</v>
      </c>
      <c r="CE25" s="84">
        <v>0</v>
      </c>
      <c r="CF25" s="84">
        <v>0</v>
      </c>
      <c r="CG25" s="84"/>
      <c r="CH25" s="84"/>
      <c r="CI25" s="84"/>
      <c r="CJ25" s="84"/>
      <c r="CK25" s="84"/>
      <c r="CL25" s="84"/>
      <c r="CM25" s="84"/>
      <c r="CN25" s="109">
        <f t="shared" ref="CN25:CN62" si="36">SUM(CB25:CM25)</f>
        <v>15</v>
      </c>
      <c r="CO25" s="115">
        <f t="shared" si="15"/>
        <v>120</v>
      </c>
      <c r="CP25" s="67">
        <f t="shared" si="7"/>
        <v>0</v>
      </c>
      <c r="CQ25" s="68">
        <f t="shared" si="16"/>
        <v>440</v>
      </c>
      <c r="CR25" s="117">
        <f t="shared" si="17"/>
        <v>560</v>
      </c>
      <c r="CS25" s="119">
        <f t="shared" si="9"/>
        <v>127</v>
      </c>
      <c r="CT25" s="120">
        <f t="shared" si="33"/>
        <v>0.10588235294117647</v>
      </c>
      <c r="CU25" s="120">
        <f t="shared" si="18"/>
        <v>6.6666666666666666E-2</v>
      </c>
      <c r="CV25" s="120">
        <f t="shared" si="19"/>
        <v>9.4117647058823528E-2</v>
      </c>
      <c r="CW25" s="120">
        <f t="shared" si="20"/>
        <v>0.10980392156862745</v>
      </c>
      <c r="CX25" s="120">
        <f t="shared" si="21"/>
        <v>0.12156862745098039</v>
      </c>
      <c r="CY25" s="120">
        <f t="shared" si="22"/>
        <v>0</v>
      </c>
      <c r="CZ25" s="120">
        <f t="shared" si="23"/>
        <v>0</v>
      </c>
      <c r="DA25" s="120">
        <f t="shared" si="24"/>
        <v>0</v>
      </c>
      <c r="DB25" s="120">
        <f t="shared" si="25"/>
        <v>0</v>
      </c>
      <c r="DC25" s="120">
        <f t="shared" si="26"/>
        <v>0</v>
      </c>
      <c r="DD25" s="120">
        <f t="shared" si="27"/>
        <v>0</v>
      </c>
      <c r="DE25" s="120">
        <f t="shared" si="28"/>
        <v>0</v>
      </c>
      <c r="DF25" s="124">
        <f t="shared" si="29"/>
        <v>0.49803921568627452</v>
      </c>
      <c r="DG25" s="128">
        <v>255</v>
      </c>
      <c r="DH25" s="198" t="str">
        <f t="shared" si="30"/>
        <v>MUY BUENO</v>
      </c>
      <c r="DI25" s="123">
        <v>22.032</v>
      </c>
      <c r="DJ25" s="142">
        <f t="shared" si="31"/>
        <v>331.5</v>
      </c>
      <c r="DK25" s="143">
        <f t="shared" si="32"/>
        <v>433.5</v>
      </c>
      <c r="DL25" s="130"/>
      <c r="DM25" s="69"/>
      <c r="DN25" s="70"/>
      <c r="DO25" s="69"/>
      <c r="DP25" s="70"/>
      <c r="DQ25" s="69"/>
      <c r="DR25" s="70"/>
      <c r="DS25" s="69"/>
      <c r="DT25" s="70"/>
      <c r="DU25" s="69"/>
      <c r="DV25" s="70"/>
      <c r="DW25" s="69"/>
      <c r="DX25" s="70"/>
      <c r="DY25" s="69"/>
      <c r="DZ25" s="70"/>
      <c r="EA25" s="69"/>
      <c r="EB25" s="70"/>
      <c r="EC25" s="69"/>
      <c r="ED25" s="70"/>
      <c r="EE25" s="69"/>
      <c r="EF25" s="70"/>
      <c r="EG25" s="69"/>
      <c r="EH25" s="70"/>
      <c r="EI25" s="199"/>
    </row>
    <row r="26" spans="1:139 2401:2402" s="3" customFormat="1" ht="120" customHeight="1" x14ac:dyDescent="0.25">
      <c r="A26" s="48">
        <v>20</v>
      </c>
      <c r="B26" s="82" t="s">
        <v>250</v>
      </c>
      <c r="C26" s="82" t="s">
        <v>243</v>
      </c>
      <c r="D26" s="83">
        <f t="shared" si="35"/>
        <v>476</v>
      </c>
      <c r="E26" s="337">
        <v>60</v>
      </c>
      <c r="F26" s="88">
        <v>310</v>
      </c>
      <c r="G26" s="88">
        <v>106</v>
      </c>
      <c r="H26" s="88">
        <v>9</v>
      </c>
      <c r="I26" s="86">
        <v>0</v>
      </c>
      <c r="J26" s="132">
        <f t="shared" si="10"/>
        <v>485</v>
      </c>
      <c r="K26" s="92">
        <v>50</v>
      </c>
      <c r="L26" s="71">
        <v>25</v>
      </c>
      <c r="M26" s="71">
        <v>20</v>
      </c>
      <c r="N26" s="71">
        <v>18</v>
      </c>
      <c r="O26" s="71">
        <v>24</v>
      </c>
      <c r="P26" s="71"/>
      <c r="Q26" s="71"/>
      <c r="R26" s="71"/>
      <c r="S26" s="71"/>
      <c r="T26" s="71"/>
      <c r="U26" s="71"/>
      <c r="V26" s="71"/>
      <c r="W26" s="64">
        <f t="shared" si="11"/>
        <v>137</v>
      </c>
      <c r="X26" s="71">
        <v>0</v>
      </c>
      <c r="Y26" s="71">
        <v>1</v>
      </c>
      <c r="Z26" s="71">
        <v>1</v>
      </c>
      <c r="AA26" s="71">
        <v>0</v>
      </c>
      <c r="AB26" s="71">
        <v>2</v>
      </c>
      <c r="AC26" s="71"/>
      <c r="AD26" s="71"/>
      <c r="AE26" s="71"/>
      <c r="AF26" s="71"/>
      <c r="AG26" s="71"/>
      <c r="AH26" s="71"/>
      <c r="AI26" s="71"/>
      <c r="AJ26" s="65">
        <f t="shared" si="12"/>
        <v>4</v>
      </c>
      <c r="AK26" s="75">
        <f t="shared" si="13"/>
        <v>141</v>
      </c>
      <c r="AL26" s="79">
        <f t="shared" si="1"/>
        <v>197</v>
      </c>
      <c r="AM26" s="80">
        <f t="shared" si="2"/>
        <v>0</v>
      </c>
      <c r="AN26" s="81">
        <f t="shared" si="3"/>
        <v>314</v>
      </c>
      <c r="AO26" s="95">
        <v>45</v>
      </c>
      <c r="AP26" s="96">
        <v>29</v>
      </c>
      <c r="AQ26" s="96">
        <v>34</v>
      </c>
      <c r="AR26" s="96">
        <v>19</v>
      </c>
      <c r="AS26" s="96">
        <v>20</v>
      </c>
      <c r="AT26" s="96"/>
      <c r="AU26" s="97"/>
      <c r="AV26" s="97"/>
      <c r="AW26" s="97"/>
      <c r="AX26" s="97"/>
      <c r="AY26" s="97"/>
      <c r="AZ26" s="97"/>
      <c r="BA26" s="98">
        <f t="shared" si="14"/>
        <v>147</v>
      </c>
      <c r="BB26" s="101">
        <v>13</v>
      </c>
      <c r="BC26" s="101">
        <v>0</v>
      </c>
      <c r="BD26" s="101">
        <v>0</v>
      </c>
      <c r="BE26" s="101">
        <v>0</v>
      </c>
      <c r="BF26" s="101">
        <v>0</v>
      </c>
      <c r="BG26" s="101"/>
      <c r="BH26" s="101"/>
      <c r="BI26" s="101"/>
      <c r="BJ26" s="101"/>
      <c r="BK26" s="101"/>
      <c r="BL26" s="101"/>
      <c r="BM26" s="101"/>
      <c r="BN26" s="100">
        <f t="shared" si="4"/>
        <v>13</v>
      </c>
      <c r="BO26" s="110">
        <v>0</v>
      </c>
      <c r="BP26" s="87">
        <v>0</v>
      </c>
      <c r="BQ26" s="87">
        <v>1</v>
      </c>
      <c r="BR26" s="87">
        <v>0</v>
      </c>
      <c r="BS26" s="87">
        <v>0</v>
      </c>
      <c r="BT26" s="87"/>
      <c r="BU26" s="87"/>
      <c r="BV26" s="87"/>
      <c r="BW26" s="87"/>
      <c r="BX26" s="87"/>
      <c r="BY26" s="87"/>
      <c r="BZ26" s="87"/>
      <c r="CA26" s="108">
        <f t="shared" si="34"/>
        <v>1</v>
      </c>
      <c r="CB26" s="87">
        <v>0</v>
      </c>
      <c r="CC26" s="87">
        <v>0</v>
      </c>
      <c r="CD26" s="87">
        <v>6</v>
      </c>
      <c r="CE26" s="87">
        <v>19</v>
      </c>
      <c r="CF26" s="87">
        <v>10</v>
      </c>
      <c r="CG26" s="87"/>
      <c r="CH26" s="87"/>
      <c r="CI26" s="87"/>
      <c r="CJ26" s="87"/>
      <c r="CK26" s="87"/>
      <c r="CL26" s="87"/>
      <c r="CM26" s="87"/>
      <c r="CN26" s="109">
        <f t="shared" si="36"/>
        <v>35</v>
      </c>
      <c r="CO26" s="116">
        <f t="shared" si="15"/>
        <v>49</v>
      </c>
      <c r="CP26" s="67">
        <f t="shared" si="7"/>
        <v>0</v>
      </c>
      <c r="CQ26" s="68">
        <f t="shared" si="16"/>
        <v>266</v>
      </c>
      <c r="CR26" s="117">
        <f t="shared" si="17"/>
        <v>315</v>
      </c>
      <c r="CS26" s="119">
        <f t="shared" si="9"/>
        <v>147</v>
      </c>
      <c r="CT26" s="120">
        <f t="shared" si="33"/>
        <v>0.13432835820895522</v>
      </c>
      <c r="CU26" s="120">
        <f t="shared" si="18"/>
        <v>8.6567164179104483E-2</v>
      </c>
      <c r="CV26" s="120">
        <f t="shared" si="19"/>
        <v>0.10149253731343283</v>
      </c>
      <c r="CW26" s="120">
        <f t="shared" si="20"/>
        <v>5.6716417910447764E-2</v>
      </c>
      <c r="CX26" s="120">
        <f t="shared" si="21"/>
        <v>5.9701492537313432E-2</v>
      </c>
      <c r="CY26" s="120">
        <f t="shared" si="22"/>
        <v>0</v>
      </c>
      <c r="CZ26" s="120">
        <f t="shared" si="23"/>
        <v>0</v>
      </c>
      <c r="DA26" s="120">
        <f t="shared" si="24"/>
        <v>0</v>
      </c>
      <c r="DB26" s="120">
        <f t="shared" si="25"/>
        <v>0</v>
      </c>
      <c r="DC26" s="120">
        <f t="shared" si="26"/>
        <v>0</v>
      </c>
      <c r="DD26" s="120">
        <f t="shared" si="27"/>
        <v>0</v>
      </c>
      <c r="DE26" s="120">
        <f t="shared" si="28"/>
        <v>0</v>
      </c>
      <c r="DF26" s="124">
        <f t="shared" si="29"/>
        <v>0.43880597014925377</v>
      </c>
      <c r="DG26" s="128">
        <v>335</v>
      </c>
      <c r="DH26" s="198" t="str">
        <f t="shared" si="30"/>
        <v>MUY BUENO</v>
      </c>
      <c r="DI26" s="123">
        <v>28.944000000000003</v>
      </c>
      <c r="DJ26" s="142">
        <f t="shared" si="31"/>
        <v>435.5</v>
      </c>
      <c r="DK26" s="143">
        <f t="shared" si="32"/>
        <v>569.5</v>
      </c>
      <c r="DL26" s="131"/>
      <c r="DM26" s="72"/>
      <c r="DN26" s="73"/>
      <c r="DO26" s="72"/>
      <c r="DP26" s="73"/>
      <c r="DQ26" s="72"/>
      <c r="DR26" s="73"/>
      <c r="DS26" s="72"/>
      <c r="DT26" s="73"/>
      <c r="DU26" s="72"/>
      <c r="DV26" s="73"/>
      <c r="DW26" s="72"/>
      <c r="DX26" s="73"/>
      <c r="DY26" s="72"/>
      <c r="DZ26" s="73"/>
      <c r="EA26" s="72"/>
      <c r="EB26" s="73"/>
      <c r="EC26" s="72"/>
      <c r="ED26" s="73"/>
      <c r="EE26" s="72"/>
      <c r="EF26" s="73"/>
      <c r="EG26" s="72"/>
      <c r="EH26" s="73"/>
      <c r="EI26" s="200"/>
    </row>
    <row r="27" spans="1:139 2401:2402" ht="120" customHeight="1" x14ac:dyDescent="0.25">
      <c r="A27" s="48">
        <v>21</v>
      </c>
      <c r="B27" s="82" t="s">
        <v>112</v>
      </c>
      <c r="C27" s="82" t="s">
        <v>160</v>
      </c>
      <c r="D27" s="83">
        <f t="shared" si="35"/>
        <v>225</v>
      </c>
      <c r="E27" s="336">
        <v>212</v>
      </c>
      <c r="F27" s="85">
        <v>10</v>
      </c>
      <c r="G27" s="85">
        <v>3</v>
      </c>
      <c r="H27" s="85">
        <v>453</v>
      </c>
      <c r="I27" s="86">
        <v>0</v>
      </c>
      <c r="J27" s="132">
        <f t="shared" si="10"/>
        <v>678</v>
      </c>
      <c r="K27" s="93">
        <v>102</v>
      </c>
      <c r="L27" s="76">
        <v>89</v>
      </c>
      <c r="M27" s="76">
        <v>117</v>
      </c>
      <c r="N27" s="76">
        <v>109</v>
      </c>
      <c r="O27" s="76">
        <v>108</v>
      </c>
      <c r="P27" s="76"/>
      <c r="Q27" s="76"/>
      <c r="R27" s="76"/>
      <c r="S27" s="76"/>
      <c r="T27" s="76"/>
      <c r="U27" s="76"/>
      <c r="V27" s="76"/>
      <c r="W27" s="64">
        <f t="shared" si="11"/>
        <v>525</v>
      </c>
      <c r="X27" s="63">
        <v>0</v>
      </c>
      <c r="Y27" s="76">
        <v>0</v>
      </c>
      <c r="Z27" s="76">
        <v>0</v>
      </c>
      <c r="AA27" s="76">
        <v>1</v>
      </c>
      <c r="AB27" s="76">
        <v>2</v>
      </c>
      <c r="AC27" s="76"/>
      <c r="AD27" s="76"/>
      <c r="AE27" s="76"/>
      <c r="AF27" s="76"/>
      <c r="AG27" s="76"/>
      <c r="AH27" s="76"/>
      <c r="AI27" s="76"/>
      <c r="AJ27" s="65">
        <f t="shared" si="12"/>
        <v>3</v>
      </c>
      <c r="AK27" s="66">
        <f t="shared" si="13"/>
        <v>528</v>
      </c>
      <c r="AL27" s="79">
        <f t="shared" si="1"/>
        <v>737</v>
      </c>
      <c r="AM27" s="80">
        <f t="shared" si="2"/>
        <v>0</v>
      </c>
      <c r="AN27" s="81">
        <f t="shared" si="3"/>
        <v>13</v>
      </c>
      <c r="AO27" s="95">
        <v>110</v>
      </c>
      <c r="AP27" s="96">
        <v>76</v>
      </c>
      <c r="AQ27" s="96">
        <v>139</v>
      </c>
      <c r="AR27" s="96">
        <v>120</v>
      </c>
      <c r="AS27" s="96">
        <v>160</v>
      </c>
      <c r="AT27" s="96"/>
      <c r="AU27" s="96"/>
      <c r="AV27" s="96"/>
      <c r="AW27" s="96"/>
      <c r="AX27" s="96"/>
      <c r="AY27" s="96"/>
      <c r="AZ27" s="96"/>
      <c r="BA27" s="98">
        <f t="shared" si="14"/>
        <v>605</v>
      </c>
      <c r="BB27" s="105">
        <v>0</v>
      </c>
      <c r="BC27" s="105">
        <v>0</v>
      </c>
      <c r="BD27" s="105">
        <v>0</v>
      </c>
      <c r="BE27" s="105">
        <v>0</v>
      </c>
      <c r="BF27" s="105">
        <v>0</v>
      </c>
      <c r="BG27" s="105"/>
      <c r="BH27" s="105"/>
      <c r="BI27" s="105"/>
      <c r="BJ27" s="105"/>
      <c r="BK27" s="105"/>
      <c r="BL27" s="105"/>
      <c r="BM27" s="105"/>
      <c r="BN27" s="100">
        <f t="shared" si="4"/>
        <v>0</v>
      </c>
      <c r="BO27" s="113">
        <v>0</v>
      </c>
      <c r="BP27" s="85">
        <v>0</v>
      </c>
      <c r="BQ27" s="85">
        <v>0</v>
      </c>
      <c r="BR27" s="85">
        <v>0</v>
      </c>
      <c r="BS27" s="85">
        <v>0</v>
      </c>
      <c r="BT27" s="85"/>
      <c r="BU27" s="85"/>
      <c r="BV27" s="85"/>
      <c r="BW27" s="85"/>
      <c r="BX27" s="85"/>
      <c r="BY27" s="85"/>
      <c r="BZ27" s="88"/>
      <c r="CA27" s="108">
        <f t="shared" si="34"/>
        <v>0</v>
      </c>
      <c r="CB27" s="85">
        <v>0</v>
      </c>
      <c r="CC27" s="85">
        <v>0</v>
      </c>
      <c r="CD27" s="85">
        <v>0</v>
      </c>
      <c r="CE27" s="85">
        <v>0</v>
      </c>
      <c r="CF27" s="85">
        <v>0</v>
      </c>
      <c r="CG27" s="85"/>
      <c r="CH27" s="85"/>
      <c r="CI27" s="85"/>
      <c r="CJ27" s="85"/>
      <c r="CK27" s="85"/>
      <c r="CL27" s="85"/>
      <c r="CM27" s="85"/>
      <c r="CN27" s="109">
        <f t="shared" si="36"/>
        <v>0</v>
      </c>
      <c r="CO27" s="115">
        <f t="shared" si="15"/>
        <v>132</v>
      </c>
      <c r="CP27" s="67">
        <f t="shared" si="7"/>
        <v>0</v>
      </c>
      <c r="CQ27" s="68">
        <f t="shared" si="16"/>
        <v>13</v>
      </c>
      <c r="CR27" s="117">
        <f t="shared" si="17"/>
        <v>145</v>
      </c>
      <c r="CS27" s="119">
        <f t="shared" si="9"/>
        <v>605</v>
      </c>
      <c r="CT27" s="120">
        <f t="shared" si="33"/>
        <v>8.1481481481481488E-2</v>
      </c>
      <c r="CU27" s="120">
        <f t="shared" si="18"/>
        <v>5.6296296296296296E-2</v>
      </c>
      <c r="CV27" s="120">
        <f t="shared" si="19"/>
        <v>0.10296296296296296</v>
      </c>
      <c r="CW27" s="120">
        <f t="shared" si="20"/>
        <v>8.8888888888888892E-2</v>
      </c>
      <c r="CX27" s="120">
        <f t="shared" si="21"/>
        <v>0.11851851851851852</v>
      </c>
      <c r="CY27" s="120">
        <f t="shared" si="22"/>
        <v>0</v>
      </c>
      <c r="CZ27" s="120">
        <f t="shared" si="23"/>
        <v>0</v>
      </c>
      <c r="DA27" s="120">
        <f t="shared" si="24"/>
        <v>0</v>
      </c>
      <c r="DB27" s="120">
        <f t="shared" si="25"/>
        <v>0</v>
      </c>
      <c r="DC27" s="120">
        <f t="shared" si="26"/>
        <v>0</v>
      </c>
      <c r="DD27" s="120">
        <f t="shared" si="27"/>
        <v>0</v>
      </c>
      <c r="DE27" s="120">
        <f t="shared" si="28"/>
        <v>0</v>
      </c>
      <c r="DF27" s="124">
        <f t="shared" si="29"/>
        <v>0.44814814814814818</v>
      </c>
      <c r="DG27" s="122">
        <v>1350</v>
      </c>
      <c r="DH27" s="198" t="str">
        <f t="shared" si="30"/>
        <v>MUY BUENO</v>
      </c>
      <c r="DI27" s="123">
        <v>116.64</v>
      </c>
      <c r="DJ27" s="142">
        <f t="shared" si="31"/>
        <v>1755</v>
      </c>
      <c r="DK27" s="143">
        <f t="shared" si="32"/>
        <v>2295</v>
      </c>
      <c r="DL27" s="130">
        <v>57</v>
      </c>
      <c r="DM27" s="69">
        <v>20</v>
      </c>
      <c r="DN27" s="70">
        <v>83</v>
      </c>
      <c r="DO27" s="69">
        <v>59</v>
      </c>
      <c r="DP27" s="70">
        <v>109</v>
      </c>
      <c r="DQ27" s="69">
        <v>91</v>
      </c>
      <c r="DR27" s="70">
        <v>139</v>
      </c>
      <c r="DS27" s="69">
        <v>137</v>
      </c>
      <c r="DT27" s="70">
        <v>167</v>
      </c>
      <c r="DU27" s="69">
        <v>169</v>
      </c>
      <c r="DV27" s="70"/>
      <c r="DW27" s="69"/>
      <c r="DX27" s="70"/>
      <c r="DY27" s="69"/>
      <c r="DZ27" s="70"/>
      <c r="EA27" s="69"/>
      <c r="EB27" s="70"/>
      <c r="EC27" s="69"/>
      <c r="ED27" s="70"/>
      <c r="EE27" s="69"/>
      <c r="EF27" s="70"/>
      <c r="EG27" s="69"/>
      <c r="EH27" s="70"/>
      <c r="EI27" s="199"/>
    </row>
    <row r="28" spans="1:139 2401:2402" ht="120" customHeight="1" x14ac:dyDescent="0.25">
      <c r="A28" s="48">
        <v>22</v>
      </c>
      <c r="B28" s="82" t="s">
        <v>42</v>
      </c>
      <c r="C28" s="82" t="s">
        <v>161</v>
      </c>
      <c r="D28" s="83">
        <f t="shared" si="35"/>
        <v>261</v>
      </c>
      <c r="E28" s="336">
        <v>259</v>
      </c>
      <c r="F28" s="85">
        <v>2</v>
      </c>
      <c r="G28" s="85">
        <v>0</v>
      </c>
      <c r="H28" s="85">
        <v>156</v>
      </c>
      <c r="I28" s="86">
        <v>0</v>
      </c>
      <c r="J28" s="132">
        <f t="shared" si="10"/>
        <v>417</v>
      </c>
      <c r="K28" s="93">
        <v>127</v>
      </c>
      <c r="L28" s="76">
        <v>130</v>
      </c>
      <c r="M28" s="76">
        <v>316</v>
      </c>
      <c r="N28" s="76">
        <v>129</v>
      </c>
      <c r="O28" s="76">
        <v>256</v>
      </c>
      <c r="P28" s="76"/>
      <c r="Q28" s="76"/>
      <c r="R28" s="76"/>
      <c r="S28" s="76"/>
      <c r="T28" s="76"/>
      <c r="U28" s="76"/>
      <c r="V28" s="76"/>
      <c r="W28" s="64">
        <f t="shared" si="11"/>
        <v>958</v>
      </c>
      <c r="X28" s="63">
        <v>0</v>
      </c>
      <c r="Y28" s="76">
        <v>0</v>
      </c>
      <c r="Z28" s="76">
        <v>2</v>
      </c>
      <c r="AA28" s="76">
        <v>0</v>
      </c>
      <c r="AB28" s="76">
        <v>0</v>
      </c>
      <c r="AC28" s="76"/>
      <c r="AD28" s="76"/>
      <c r="AE28" s="76"/>
      <c r="AF28" s="76"/>
      <c r="AG28" s="76"/>
      <c r="AH28" s="76"/>
      <c r="AI28" s="76"/>
      <c r="AJ28" s="65">
        <f t="shared" si="12"/>
        <v>2</v>
      </c>
      <c r="AK28" s="66">
        <f t="shared" si="13"/>
        <v>960</v>
      </c>
      <c r="AL28" s="79">
        <f t="shared" si="1"/>
        <v>1217</v>
      </c>
      <c r="AM28" s="80">
        <f t="shared" si="2"/>
        <v>0</v>
      </c>
      <c r="AN28" s="81">
        <f t="shared" si="3"/>
        <v>4</v>
      </c>
      <c r="AO28" s="95">
        <v>198</v>
      </c>
      <c r="AP28" s="96">
        <v>73</v>
      </c>
      <c r="AQ28" s="96">
        <v>194</v>
      </c>
      <c r="AR28" s="96">
        <v>217</v>
      </c>
      <c r="AS28" s="96">
        <v>214</v>
      </c>
      <c r="AT28" s="96"/>
      <c r="AU28" s="96"/>
      <c r="AV28" s="96"/>
      <c r="AW28" s="96"/>
      <c r="AX28" s="96"/>
      <c r="AY28" s="96"/>
      <c r="AZ28" s="96"/>
      <c r="BA28" s="98">
        <f t="shared" si="14"/>
        <v>896</v>
      </c>
      <c r="BB28" s="105">
        <v>0</v>
      </c>
      <c r="BC28" s="105">
        <v>0</v>
      </c>
      <c r="BD28" s="105">
        <v>0</v>
      </c>
      <c r="BE28" s="105">
        <v>0</v>
      </c>
      <c r="BF28" s="105">
        <v>0</v>
      </c>
      <c r="BG28" s="105"/>
      <c r="BH28" s="105"/>
      <c r="BI28" s="105"/>
      <c r="BJ28" s="105"/>
      <c r="BK28" s="105"/>
      <c r="BL28" s="105"/>
      <c r="BM28" s="105"/>
      <c r="BN28" s="100">
        <f t="shared" si="4"/>
        <v>0</v>
      </c>
      <c r="BO28" s="113">
        <v>0</v>
      </c>
      <c r="BP28" s="85">
        <v>0</v>
      </c>
      <c r="BQ28" s="85">
        <v>0</v>
      </c>
      <c r="BR28" s="85">
        <v>0</v>
      </c>
      <c r="BS28" s="85">
        <v>0</v>
      </c>
      <c r="BT28" s="85"/>
      <c r="BU28" s="85"/>
      <c r="BV28" s="85"/>
      <c r="BW28" s="85"/>
      <c r="BX28" s="85"/>
      <c r="BY28" s="85"/>
      <c r="BZ28" s="88"/>
      <c r="CA28" s="108">
        <f>SUM(BO28:BZ28)</f>
        <v>0</v>
      </c>
      <c r="CB28" s="85">
        <v>0</v>
      </c>
      <c r="CC28" s="85">
        <v>0</v>
      </c>
      <c r="CD28" s="85">
        <v>0</v>
      </c>
      <c r="CE28" s="85">
        <v>0</v>
      </c>
      <c r="CF28" s="85">
        <v>0</v>
      </c>
      <c r="CG28" s="85"/>
      <c r="CH28" s="85"/>
      <c r="CI28" s="85"/>
      <c r="CJ28" s="85"/>
      <c r="CK28" s="85"/>
      <c r="CL28" s="85"/>
      <c r="CM28" s="85"/>
      <c r="CN28" s="109">
        <f t="shared" si="36"/>
        <v>0</v>
      </c>
      <c r="CO28" s="115">
        <f t="shared" si="15"/>
        <v>321</v>
      </c>
      <c r="CP28" s="67">
        <f t="shared" si="7"/>
        <v>0</v>
      </c>
      <c r="CQ28" s="68">
        <f t="shared" si="16"/>
        <v>4</v>
      </c>
      <c r="CR28" s="117">
        <f t="shared" si="17"/>
        <v>325</v>
      </c>
      <c r="CS28" s="119">
        <f t="shared" si="9"/>
        <v>896</v>
      </c>
      <c r="CT28" s="120">
        <f t="shared" si="33"/>
        <v>9.9000000000000005E-2</v>
      </c>
      <c r="CU28" s="120">
        <f t="shared" si="18"/>
        <v>3.6499999999999998E-2</v>
      </c>
      <c r="CV28" s="120">
        <f t="shared" si="19"/>
        <v>9.7000000000000003E-2</v>
      </c>
      <c r="CW28" s="120">
        <f t="shared" si="20"/>
        <v>0.1085</v>
      </c>
      <c r="CX28" s="120">
        <f t="shared" si="21"/>
        <v>0.107</v>
      </c>
      <c r="CY28" s="120">
        <f t="shared" si="22"/>
        <v>0</v>
      </c>
      <c r="CZ28" s="120">
        <f t="shared" si="23"/>
        <v>0</v>
      </c>
      <c r="DA28" s="120">
        <f t="shared" si="24"/>
        <v>0</v>
      </c>
      <c r="DB28" s="120">
        <f t="shared" si="25"/>
        <v>0</v>
      </c>
      <c r="DC28" s="120">
        <f t="shared" si="26"/>
        <v>0</v>
      </c>
      <c r="DD28" s="120">
        <f t="shared" si="27"/>
        <v>0</v>
      </c>
      <c r="DE28" s="120">
        <f t="shared" si="28"/>
        <v>0</v>
      </c>
      <c r="DF28" s="129">
        <f t="shared" si="29"/>
        <v>0.44800000000000001</v>
      </c>
      <c r="DG28" s="122">
        <v>2000</v>
      </c>
      <c r="DH28" s="198" t="str">
        <f t="shared" si="30"/>
        <v>MUY BUENO</v>
      </c>
      <c r="DI28" s="123">
        <v>172.8</v>
      </c>
      <c r="DJ28" s="142">
        <f t="shared" si="31"/>
        <v>2600</v>
      </c>
      <c r="DK28" s="143">
        <f t="shared" si="32"/>
        <v>3400</v>
      </c>
      <c r="DL28" s="130">
        <v>13</v>
      </c>
      <c r="DM28" s="69">
        <v>10</v>
      </c>
      <c r="DN28" s="70">
        <v>16</v>
      </c>
      <c r="DO28" s="69">
        <v>16</v>
      </c>
      <c r="DP28" s="70">
        <v>45</v>
      </c>
      <c r="DQ28" s="69">
        <v>27</v>
      </c>
      <c r="DR28" s="70">
        <v>55</v>
      </c>
      <c r="DS28" s="69">
        <v>46</v>
      </c>
      <c r="DT28" s="70">
        <v>84</v>
      </c>
      <c r="DU28" s="69">
        <v>59</v>
      </c>
      <c r="DV28" s="70"/>
      <c r="DW28" s="69"/>
      <c r="DX28" s="70"/>
      <c r="DY28" s="69"/>
      <c r="DZ28" s="70"/>
      <c r="EA28" s="69"/>
      <c r="EB28" s="70"/>
      <c r="EC28" s="69"/>
      <c r="ED28" s="70"/>
      <c r="EE28" s="69"/>
      <c r="EF28" s="70"/>
      <c r="EG28" s="69"/>
      <c r="EH28" s="70"/>
      <c r="EI28" s="199"/>
    </row>
    <row r="29" spans="1:139 2401:2402" ht="120" customHeight="1" x14ac:dyDescent="0.25">
      <c r="A29" s="48">
        <v>23</v>
      </c>
      <c r="B29" s="82" t="s">
        <v>43</v>
      </c>
      <c r="C29" s="82" t="s">
        <v>162</v>
      </c>
      <c r="D29" s="83">
        <f t="shared" si="35"/>
        <v>537</v>
      </c>
      <c r="E29" s="336">
        <v>521</v>
      </c>
      <c r="F29" s="85">
        <v>0</v>
      </c>
      <c r="G29" s="85">
        <v>16</v>
      </c>
      <c r="H29" s="85">
        <v>98</v>
      </c>
      <c r="I29" s="86">
        <v>0</v>
      </c>
      <c r="J29" s="132">
        <f t="shared" si="10"/>
        <v>635</v>
      </c>
      <c r="K29" s="93">
        <v>129</v>
      </c>
      <c r="L29" s="76">
        <v>125</v>
      </c>
      <c r="M29" s="76">
        <v>220</v>
      </c>
      <c r="N29" s="76">
        <v>143</v>
      </c>
      <c r="O29" s="76">
        <v>102</v>
      </c>
      <c r="P29" s="76"/>
      <c r="Q29" s="76"/>
      <c r="R29" s="76"/>
      <c r="S29" s="76"/>
      <c r="T29" s="76"/>
      <c r="U29" s="76"/>
      <c r="V29" s="76"/>
      <c r="W29" s="64">
        <f t="shared" si="11"/>
        <v>719</v>
      </c>
      <c r="X29" s="63">
        <v>0</v>
      </c>
      <c r="Y29" s="76">
        <v>1</v>
      </c>
      <c r="Z29" s="76">
        <v>0</v>
      </c>
      <c r="AA29" s="76">
        <v>0</v>
      </c>
      <c r="AB29" s="76">
        <v>0</v>
      </c>
      <c r="AC29" s="76"/>
      <c r="AD29" s="76"/>
      <c r="AE29" s="76"/>
      <c r="AF29" s="76"/>
      <c r="AG29" s="76"/>
      <c r="AH29" s="76"/>
      <c r="AI29" s="76"/>
      <c r="AJ29" s="65">
        <f t="shared" si="12"/>
        <v>1</v>
      </c>
      <c r="AK29" s="66">
        <f t="shared" si="13"/>
        <v>720</v>
      </c>
      <c r="AL29" s="79">
        <f t="shared" si="1"/>
        <v>1240</v>
      </c>
      <c r="AM29" s="80">
        <f t="shared" si="2"/>
        <v>0</v>
      </c>
      <c r="AN29" s="81">
        <f t="shared" si="3"/>
        <v>1</v>
      </c>
      <c r="AO29" s="95">
        <v>101</v>
      </c>
      <c r="AP29" s="96">
        <v>50</v>
      </c>
      <c r="AQ29" s="96">
        <v>137</v>
      </c>
      <c r="AR29" s="96">
        <v>149</v>
      </c>
      <c r="AS29" s="96">
        <v>151</v>
      </c>
      <c r="AT29" s="96"/>
      <c r="AU29" s="96"/>
      <c r="AV29" s="96"/>
      <c r="AW29" s="96"/>
      <c r="AX29" s="96"/>
      <c r="AY29" s="96"/>
      <c r="AZ29" s="96"/>
      <c r="BA29" s="98">
        <f t="shared" si="14"/>
        <v>588</v>
      </c>
      <c r="BB29" s="105">
        <v>0</v>
      </c>
      <c r="BC29" s="105">
        <v>0</v>
      </c>
      <c r="BD29" s="105">
        <v>1</v>
      </c>
      <c r="BE29" s="105">
        <v>0</v>
      </c>
      <c r="BF29" s="105">
        <v>0</v>
      </c>
      <c r="BG29" s="105"/>
      <c r="BH29" s="105"/>
      <c r="BI29" s="105"/>
      <c r="BJ29" s="105"/>
      <c r="BK29" s="105"/>
      <c r="BL29" s="105"/>
      <c r="BM29" s="105"/>
      <c r="BN29" s="100">
        <f t="shared" si="4"/>
        <v>1</v>
      </c>
      <c r="BO29" s="113">
        <v>0</v>
      </c>
      <c r="BP29" s="85">
        <v>1</v>
      </c>
      <c r="BQ29" s="85">
        <v>0</v>
      </c>
      <c r="BR29" s="85">
        <v>3</v>
      </c>
      <c r="BS29" s="85">
        <v>0</v>
      </c>
      <c r="BT29" s="85"/>
      <c r="BU29" s="85"/>
      <c r="BV29" s="85"/>
      <c r="BW29" s="85"/>
      <c r="BX29" s="85"/>
      <c r="BY29" s="85"/>
      <c r="BZ29" s="88"/>
      <c r="CA29" s="108">
        <f t="shared" si="34"/>
        <v>4</v>
      </c>
      <c r="CB29" s="85">
        <v>0</v>
      </c>
      <c r="CC29" s="85">
        <v>0</v>
      </c>
      <c r="CD29" s="85">
        <v>0</v>
      </c>
      <c r="CE29" s="85">
        <v>0</v>
      </c>
      <c r="CF29" s="85">
        <v>0</v>
      </c>
      <c r="CG29" s="85"/>
      <c r="CH29" s="85"/>
      <c r="CI29" s="85"/>
      <c r="CJ29" s="85"/>
      <c r="CK29" s="85"/>
      <c r="CL29" s="85"/>
      <c r="CM29" s="85"/>
      <c r="CN29" s="109">
        <f t="shared" si="36"/>
        <v>0</v>
      </c>
      <c r="CO29" s="115">
        <f t="shared" si="15"/>
        <v>648</v>
      </c>
      <c r="CP29" s="67">
        <f t="shared" si="7"/>
        <v>0</v>
      </c>
      <c r="CQ29" s="68">
        <f t="shared" si="16"/>
        <v>0</v>
      </c>
      <c r="CR29" s="117">
        <f t="shared" si="17"/>
        <v>648</v>
      </c>
      <c r="CS29" s="119">
        <f t="shared" si="9"/>
        <v>588</v>
      </c>
      <c r="CT29" s="120">
        <f t="shared" si="33"/>
        <v>7.2142857142857147E-2</v>
      </c>
      <c r="CU29" s="120">
        <f t="shared" si="18"/>
        <v>3.5714285714285712E-2</v>
      </c>
      <c r="CV29" s="120">
        <f t="shared" si="19"/>
        <v>9.7857142857142851E-2</v>
      </c>
      <c r="CW29" s="120">
        <f t="shared" si="20"/>
        <v>0.10642857142857143</v>
      </c>
      <c r="CX29" s="120">
        <f t="shared" si="21"/>
        <v>0.10785714285714286</v>
      </c>
      <c r="CY29" s="120">
        <f t="shared" si="22"/>
        <v>0</v>
      </c>
      <c r="CZ29" s="120">
        <f t="shared" si="23"/>
        <v>0</v>
      </c>
      <c r="DA29" s="120">
        <f t="shared" si="24"/>
        <v>0</v>
      </c>
      <c r="DB29" s="120">
        <f t="shared" si="25"/>
        <v>0</v>
      </c>
      <c r="DC29" s="120">
        <f t="shared" si="26"/>
        <v>0</v>
      </c>
      <c r="DD29" s="120">
        <f t="shared" si="27"/>
        <v>0</v>
      </c>
      <c r="DE29" s="120">
        <f t="shared" si="28"/>
        <v>0</v>
      </c>
      <c r="DF29" s="124">
        <f t="shared" si="29"/>
        <v>0.42000000000000004</v>
      </c>
      <c r="DG29" s="122">
        <v>1400</v>
      </c>
      <c r="DH29" s="198" t="str">
        <f t="shared" si="30"/>
        <v>MUY BUENO</v>
      </c>
      <c r="DI29" s="123">
        <v>120.96000000000001</v>
      </c>
      <c r="DJ29" s="142">
        <f t="shared" si="31"/>
        <v>1820</v>
      </c>
      <c r="DK29" s="143">
        <f t="shared" si="32"/>
        <v>2380</v>
      </c>
      <c r="DL29" s="130">
        <v>51</v>
      </c>
      <c r="DM29" s="69">
        <v>50</v>
      </c>
      <c r="DN29" s="70">
        <v>130</v>
      </c>
      <c r="DO29" s="69">
        <v>63</v>
      </c>
      <c r="DP29" s="70">
        <v>199</v>
      </c>
      <c r="DQ29" s="69">
        <v>97</v>
      </c>
      <c r="DR29" s="70">
        <v>244</v>
      </c>
      <c r="DS29" s="69">
        <v>195</v>
      </c>
      <c r="DT29" s="70">
        <v>282</v>
      </c>
      <c r="DU29" s="69">
        <v>244</v>
      </c>
      <c r="DV29" s="70"/>
      <c r="DW29" s="69"/>
      <c r="DX29" s="70"/>
      <c r="DY29" s="69"/>
      <c r="DZ29" s="70"/>
      <c r="EA29" s="69"/>
      <c r="EB29" s="70"/>
      <c r="EC29" s="69"/>
      <c r="ED29" s="70"/>
      <c r="EE29" s="69"/>
      <c r="EF29" s="70"/>
      <c r="EG29" s="69"/>
      <c r="EH29" s="70"/>
      <c r="EI29" s="199"/>
    </row>
    <row r="30" spans="1:139 2401:2402" s="3" customFormat="1" ht="120" customHeight="1" x14ac:dyDescent="0.25">
      <c r="A30" s="48">
        <v>24</v>
      </c>
      <c r="B30" s="82" t="s">
        <v>46</v>
      </c>
      <c r="C30" s="82" t="s">
        <v>244</v>
      </c>
      <c r="D30" s="83">
        <f t="shared" si="35"/>
        <v>104</v>
      </c>
      <c r="E30" s="337">
        <v>46</v>
      </c>
      <c r="F30" s="88">
        <v>4</v>
      </c>
      <c r="G30" s="88">
        <v>4</v>
      </c>
      <c r="H30" s="88">
        <v>29</v>
      </c>
      <c r="I30" s="86">
        <v>50</v>
      </c>
      <c r="J30" s="132">
        <f t="shared" si="10"/>
        <v>133</v>
      </c>
      <c r="K30" s="94">
        <v>45</v>
      </c>
      <c r="L30" s="77">
        <v>14</v>
      </c>
      <c r="M30" s="77">
        <v>39</v>
      </c>
      <c r="N30" s="77">
        <v>24</v>
      </c>
      <c r="O30" s="77">
        <v>48</v>
      </c>
      <c r="P30" s="77"/>
      <c r="Q30" s="77"/>
      <c r="R30" s="77"/>
      <c r="S30" s="77"/>
      <c r="T30" s="77"/>
      <c r="U30" s="77"/>
      <c r="V30" s="77"/>
      <c r="W30" s="64">
        <f t="shared" si="11"/>
        <v>170</v>
      </c>
      <c r="X30" s="71">
        <v>1</v>
      </c>
      <c r="Y30" s="77">
        <v>1</v>
      </c>
      <c r="Z30" s="77">
        <v>0</v>
      </c>
      <c r="AA30" s="77">
        <v>0</v>
      </c>
      <c r="AB30" s="77">
        <v>0</v>
      </c>
      <c r="AC30" s="77"/>
      <c r="AD30" s="77"/>
      <c r="AE30" s="77"/>
      <c r="AF30" s="77"/>
      <c r="AG30" s="77"/>
      <c r="AH30" s="77"/>
      <c r="AI30" s="77"/>
      <c r="AJ30" s="65">
        <f t="shared" si="12"/>
        <v>2</v>
      </c>
      <c r="AK30" s="75">
        <f t="shared" si="13"/>
        <v>172</v>
      </c>
      <c r="AL30" s="79">
        <f t="shared" si="1"/>
        <v>266</v>
      </c>
      <c r="AM30" s="80">
        <f t="shared" si="2"/>
        <v>50</v>
      </c>
      <c r="AN30" s="81">
        <f t="shared" si="3"/>
        <v>6</v>
      </c>
      <c r="AO30" s="102">
        <v>25</v>
      </c>
      <c r="AP30" s="97">
        <v>6</v>
      </c>
      <c r="AQ30" s="97">
        <v>25</v>
      </c>
      <c r="AR30" s="97">
        <v>32</v>
      </c>
      <c r="AS30" s="97">
        <v>34</v>
      </c>
      <c r="AT30" s="97"/>
      <c r="AU30" s="96"/>
      <c r="AV30" s="96"/>
      <c r="AW30" s="96"/>
      <c r="AX30" s="96"/>
      <c r="AY30" s="96"/>
      <c r="AZ30" s="96"/>
      <c r="BA30" s="98">
        <f t="shared" si="14"/>
        <v>122</v>
      </c>
      <c r="BB30" s="106">
        <v>0</v>
      </c>
      <c r="BC30" s="106">
        <v>0</v>
      </c>
      <c r="BD30" s="106">
        <v>0</v>
      </c>
      <c r="BE30" s="106">
        <v>0</v>
      </c>
      <c r="BF30" s="106">
        <v>0</v>
      </c>
      <c r="BG30" s="106"/>
      <c r="BH30" s="106"/>
      <c r="BI30" s="106"/>
      <c r="BJ30" s="106"/>
      <c r="BK30" s="106"/>
      <c r="BL30" s="106"/>
      <c r="BM30" s="106"/>
      <c r="BN30" s="100">
        <f t="shared" si="4"/>
        <v>0</v>
      </c>
      <c r="BO30" s="114">
        <v>0</v>
      </c>
      <c r="BP30" s="88">
        <v>0</v>
      </c>
      <c r="BQ30" s="88">
        <v>0</v>
      </c>
      <c r="BR30" s="88">
        <v>0</v>
      </c>
      <c r="BS30" s="88">
        <v>0</v>
      </c>
      <c r="BT30" s="88"/>
      <c r="BU30" s="88"/>
      <c r="BV30" s="88"/>
      <c r="BW30" s="88"/>
      <c r="BX30" s="88"/>
      <c r="BY30" s="88"/>
      <c r="BZ30" s="88"/>
      <c r="CA30" s="108">
        <f t="shared" si="34"/>
        <v>0</v>
      </c>
      <c r="CB30" s="88">
        <v>0</v>
      </c>
      <c r="CC30" s="88">
        <v>0</v>
      </c>
      <c r="CD30" s="88">
        <v>0</v>
      </c>
      <c r="CE30" s="88">
        <v>0</v>
      </c>
      <c r="CF30" s="88">
        <v>0</v>
      </c>
      <c r="CG30" s="88"/>
      <c r="CH30" s="88"/>
      <c r="CI30" s="88"/>
      <c r="CJ30" s="88"/>
      <c r="CK30" s="88"/>
      <c r="CL30" s="88"/>
      <c r="CM30" s="88"/>
      <c r="CN30" s="109">
        <f t="shared" si="36"/>
        <v>0</v>
      </c>
      <c r="CO30" s="115">
        <f t="shared" si="15"/>
        <v>144</v>
      </c>
      <c r="CP30" s="67">
        <f t="shared" si="7"/>
        <v>50</v>
      </c>
      <c r="CQ30" s="68">
        <f t="shared" si="16"/>
        <v>6</v>
      </c>
      <c r="CR30" s="117">
        <f t="shared" si="17"/>
        <v>150</v>
      </c>
      <c r="CS30" s="119">
        <f t="shared" si="9"/>
        <v>122</v>
      </c>
      <c r="CT30" s="120">
        <f t="shared" si="33"/>
        <v>2.5000000000000001E-2</v>
      </c>
      <c r="CU30" s="120">
        <f t="shared" si="18"/>
        <v>6.0000000000000001E-3</v>
      </c>
      <c r="CV30" s="120">
        <f t="shared" si="19"/>
        <v>2.5000000000000001E-2</v>
      </c>
      <c r="CW30" s="120">
        <f t="shared" si="20"/>
        <v>3.2000000000000001E-2</v>
      </c>
      <c r="CX30" s="120">
        <f t="shared" si="21"/>
        <v>3.4000000000000002E-2</v>
      </c>
      <c r="CY30" s="120">
        <f t="shared" si="22"/>
        <v>0</v>
      </c>
      <c r="CZ30" s="120">
        <f t="shared" si="23"/>
        <v>0</v>
      </c>
      <c r="DA30" s="120">
        <f t="shared" si="24"/>
        <v>0</v>
      </c>
      <c r="DB30" s="120">
        <f t="shared" si="25"/>
        <v>0</v>
      </c>
      <c r="DC30" s="120">
        <f t="shared" si="26"/>
        <v>0</v>
      </c>
      <c r="DD30" s="120">
        <f t="shared" si="27"/>
        <v>0</v>
      </c>
      <c r="DE30" s="120">
        <f t="shared" si="28"/>
        <v>0</v>
      </c>
      <c r="DF30" s="124">
        <f>SUM(CT30:DE30)</f>
        <v>0.122</v>
      </c>
      <c r="DG30" s="122">
        <v>1000</v>
      </c>
      <c r="DH30" s="198" t="str">
        <f t="shared" si="30"/>
        <v>MUY BAJO</v>
      </c>
      <c r="DI30" s="123">
        <v>86.4</v>
      </c>
      <c r="DJ30" s="142">
        <f t="shared" si="31"/>
        <v>1300</v>
      </c>
      <c r="DK30" s="143">
        <f t="shared" si="32"/>
        <v>1700</v>
      </c>
      <c r="DL30" s="131">
        <v>39</v>
      </c>
      <c r="DM30" s="72">
        <v>12</v>
      </c>
      <c r="DN30" s="73">
        <v>72</v>
      </c>
      <c r="DO30" s="72">
        <v>22</v>
      </c>
      <c r="DP30" s="73">
        <v>118</v>
      </c>
      <c r="DQ30" s="72">
        <v>46</v>
      </c>
      <c r="DR30" s="73">
        <v>157</v>
      </c>
      <c r="DS30" s="72">
        <v>65</v>
      </c>
      <c r="DT30" s="73">
        <v>204</v>
      </c>
      <c r="DU30" s="72">
        <v>85</v>
      </c>
      <c r="DV30" s="73"/>
      <c r="DW30" s="72"/>
      <c r="DX30" s="73"/>
      <c r="DY30" s="72"/>
      <c r="DZ30" s="73"/>
      <c r="EA30" s="72"/>
      <c r="EB30" s="73"/>
      <c r="EC30" s="72"/>
      <c r="ED30" s="73"/>
      <c r="EE30" s="72"/>
      <c r="EF30" s="73"/>
      <c r="EG30" s="72"/>
      <c r="EH30" s="73"/>
      <c r="EI30" s="200"/>
    </row>
    <row r="31" spans="1:139 2401:2402" ht="120" customHeight="1" x14ac:dyDescent="0.25">
      <c r="A31" s="48">
        <v>25</v>
      </c>
      <c r="B31" s="82" t="s">
        <v>44</v>
      </c>
      <c r="C31" s="82" t="s">
        <v>163</v>
      </c>
      <c r="D31" s="83">
        <f t="shared" si="35"/>
        <v>297</v>
      </c>
      <c r="E31" s="336">
        <v>286</v>
      </c>
      <c r="F31" s="85">
        <v>0</v>
      </c>
      <c r="G31" s="85">
        <v>8</v>
      </c>
      <c r="H31" s="85">
        <v>79</v>
      </c>
      <c r="I31" s="86">
        <v>3</v>
      </c>
      <c r="J31" s="132">
        <f t="shared" si="10"/>
        <v>376</v>
      </c>
      <c r="K31" s="93">
        <v>20</v>
      </c>
      <c r="L31" s="76">
        <v>33</v>
      </c>
      <c r="M31" s="76">
        <v>46</v>
      </c>
      <c r="N31" s="76">
        <v>46</v>
      </c>
      <c r="O31" s="76">
        <v>36</v>
      </c>
      <c r="P31" s="76"/>
      <c r="Q31" s="76"/>
      <c r="R31" s="76"/>
      <c r="S31" s="76"/>
      <c r="T31" s="76"/>
      <c r="U31" s="76"/>
      <c r="V31" s="76"/>
      <c r="W31" s="64">
        <f t="shared" si="11"/>
        <v>181</v>
      </c>
      <c r="X31" s="63">
        <v>0</v>
      </c>
      <c r="Y31" s="76">
        <v>0</v>
      </c>
      <c r="Z31" s="76">
        <v>0</v>
      </c>
      <c r="AA31" s="76">
        <v>0</v>
      </c>
      <c r="AB31" s="76">
        <v>0</v>
      </c>
      <c r="AC31" s="76"/>
      <c r="AD31" s="76"/>
      <c r="AE31" s="76"/>
      <c r="AF31" s="76"/>
      <c r="AG31" s="76"/>
      <c r="AH31" s="76"/>
      <c r="AI31" s="76"/>
      <c r="AJ31" s="65">
        <f t="shared" si="12"/>
        <v>0</v>
      </c>
      <c r="AK31" s="66">
        <f t="shared" si="13"/>
        <v>181</v>
      </c>
      <c r="AL31" s="79">
        <f t="shared" si="1"/>
        <v>470</v>
      </c>
      <c r="AM31" s="80">
        <f t="shared" si="2"/>
        <v>3</v>
      </c>
      <c r="AN31" s="81">
        <f t="shared" si="3"/>
        <v>0</v>
      </c>
      <c r="AO31" s="95">
        <v>24</v>
      </c>
      <c r="AP31" s="96">
        <v>11</v>
      </c>
      <c r="AQ31" s="96">
        <v>6</v>
      </c>
      <c r="AR31" s="96">
        <v>18</v>
      </c>
      <c r="AS31" s="96">
        <v>37</v>
      </c>
      <c r="AT31" s="96"/>
      <c r="AU31" s="96"/>
      <c r="AV31" s="96"/>
      <c r="AW31" s="96"/>
      <c r="AX31" s="96"/>
      <c r="AY31" s="96"/>
      <c r="AZ31" s="96"/>
      <c r="BA31" s="98">
        <f t="shared" si="14"/>
        <v>96</v>
      </c>
      <c r="BB31" s="105">
        <v>0</v>
      </c>
      <c r="BC31" s="105">
        <v>0</v>
      </c>
      <c r="BD31" s="105">
        <v>0</v>
      </c>
      <c r="BE31" s="105">
        <v>0</v>
      </c>
      <c r="BF31" s="105">
        <v>0</v>
      </c>
      <c r="BG31" s="105"/>
      <c r="BH31" s="105"/>
      <c r="BI31" s="105"/>
      <c r="BJ31" s="105"/>
      <c r="BK31" s="105"/>
      <c r="BL31" s="105"/>
      <c r="BM31" s="105"/>
      <c r="BN31" s="100">
        <f t="shared" si="4"/>
        <v>0</v>
      </c>
      <c r="BO31" s="113">
        <v>0</v>
      </c>
      <c r="BP31" s="85">
        <v>1</v>
      </c>
      <c r="BQ31" s="85">
        <v>0</v>
      </c>
      <c r="BR31" s="85">
        <v>6</v>
      </c>
      <c r="BS31" s="85">
        <v>0</v>
      </c>
      <c r="BT31" s="85"/>
      <c r="BU31" s="85"/>
      <c r="BV31" s="85"/>
      <c r="BW31" s="85"/>
      <c r="BX31" s="85"/>
      <c r="BY31" s="85"/>
      <c r="BZ31" s="88"/>
      <c r="CA31" s="108">
        <f t="shared" si="34"/>
        <v>7</v>
      </c>
      <c r="CB31" s="85">
        <v>0</v>
      </c>
      <c r="CC31" s="85">
        <v>0</v>
      </c>
      <c r="CD31" s="85">
        <v>0</v>
      </c>
      <c r="CE31" s="85">
        <v>0</v>
      </c>
      <c r="CF31" s="85">
        <v>0</v>
      </c>
      <c r="CG31" s="85"/>
      <c r="CH31" s="85"/>
      <c r="CI31" s="85"/>
      <c r="CJ31" s="85"/>
      <c r="CK31" s="85"/>
      <c r="CL31" s="85"/>
      <c r="CM31" s="85"/>
      <c r="CN31" s="109">
        <f t="shared" si="36"/>
        <v>0</v>
      </c>
      <c r="CO31" s="115">
        <f t="shared" si="15"/>
        <v>367</v>
      </c>
      <c r="CP31" s="67">
        <f t="shared" si="7"/>
        <v>3</v>
      </c>
      <c r="CQ31" s="68">
        <f t="shared" si="16"/>
        <v>0</v>
      </c>
      <c r="CR31" s="117">
        <f t="shared" si="17"/>
        <v>367</v>
      </c>
      <c r="CS31" s="119">
        <f t="shared" si="9"/>
        <v>96</v>
      </c>
      <c r="CT31" s="120">
        <f t="shared" si="33"/>
        <v>5.4545454545454543E-2</v>
      </c>
      <c r="CU31" s="120">
        <f t="shared" si="18"/>
        <v>2.5000000000000001E-2</v>
      </c>
      <c r="CV31" s="120">
        <f t="shared" si="19"/>
        <v>1.3636363636363636E-2</v>
      </c>
      <c r="CW31" s="120">
        <f t="shared" si="20"/>
        <v>4.0909090909090909E-2</v>
      </c>
      <c r="CX31" s="120">
        <f t="shared" si="21"/>
        <v>8.4090909090909091E-2</v>
      </c>
      <c r="CY31" s="120">
        <f t="shared" si="22"/>
        <v>0</v>
      </c>
      <c r="CZ31" s="120">
        <f t="shared" si="23"/>
        <v>0</v>
      </c>
      <c r="DA31" s="120">
        <f t="shared" si="24"/>
        <v>0</v>
      </c>
      <c r="DB31" s="120">
        <f t="shared" si="25"/>
        <v>0</v>
      </c>
      <c r="DC31" s="120">
        <f t="shared" si="26"/>
        <v>0</v>
      </c>
      <c r="DD31" s="120">
        <f t="shared" si="27"/>
        <v>0</v>
      </c>
      <c r="DE31" s="120">
        <f t="shared" si="28"/>
        <v>0</v>
      </c>
      <c r="DF31" s="124">
        <f t="shared" si="29"/>
        <v>0.2181818181818182</v>
      </c>
      <c r="DG31" s="122">
        <v>440</v>
      </c>
      <c r="DH31" s="198" t="str">
        <f t="shared" si="30"/>
        <v>MUY BAJO</v>
      </c>
      <c r="DI31" s="123">
        <v>173.58</v>
      </c>
      <c r="DJ31" s="142">
        <f t="shared" si="31"/>
        <v>572</v>
      </c>
      <c r="DK31" s="143">
        <f t="shared" si="32"/>
        <v>748</v>
      </c>
      <c r="DL31" s="130">
        <v>173</v>
      </c>
      <c r="DM31" s="69">
        <v>26</v>
      </c>
      <c r="DN31" s="70">
        <v>324</v>
      </c>
      <c r="DO31" s="69">
        <v>58</v>
      </c>
      <c r="DP31" s="70">
        <v>502</v>
      </c>
      <c r="DQ31" s="69">
        <v>126</v>
      </c>
      <c r="DR31" s="70">
        <v>652</v>
      </c>
      <c r="DS31" s="69">
        <v>204</v>
      </c>
      <c r="DT31" s="70">
        <v>760</v>
      </c>
      <c r="DU31" s="69">
        <v>282</v>
      </c>
      <c r="DV31" s="70"/>
      <c r="DW31" s="69"/>
      <c r="DX31" s="70"/>
      <c r="DY31" s="69"/>
      <c r="DZ31" s="70"/>
      <c r="EA31" s="69"/>
      <c r="EB31" s="70"/>
      <c r="EC31" s="69"/>
      <c r="ED31" s="70"/>
      <c r="EE31" s="69"/>
      <c r="EF31" s="70"/>
      <c r="EG31" s="69"/>
      <c r="EH31" s="70"/>
      <c r="EI31" s="199"/>
    </row>
    <row r="32" spans="1:139 2401:2402" ht="120" customHeight="1" x14ac:dyDescent="0.25">
      <c r="A32" s="48">
        <v>26</v>
      </c>
      <c r="B32" s="82" t="s">
        <v>45</v>
      </c>
      <c r="C32" s="82" t="s">
        <v>245</v>
      </c>
      <c r="D32" s="83">
        <f t="shared" si="35"/>
        <v>280</v>
      </c>
      <c r="E32" s="336">
        <v>20</v>
      </c>
      <c r="F32" s="85">
        <v>0</v>
      </c>
      <c r="G32" s="85">
        <v>22</v>
      </c>
      <c r="H32" s="85">
        <v>40</v>
      </c>
      <c r="I32" s="86">
        <v>238</v>
      </c>
      <c r="J32" s="132">
        <f t="shared" si="10"/>
        <v>320</v>
      </c>
      <c r="K32" s="93">
        <v>17</v>
      </c>
      <c r="L32" s="76">
        <v>6</v>
      </c>
      <c r="M32" s="76">
        <v>11</v>
      </c>
      <c r="N32" s="76">
        <v>20</v>
      </c>
      <c r="O32" s="76">
        <v>23</v>
      </c>
      <c r="P32" s="76"/>
      <c r="Q32" s="76"/>
      <c r="R32" s="76"/>
      <c r="S32" s="76"/>
      <c r="T32" s="76"/>
      <c r="U32" s="76"/>
      <c r="V32" s="76"/>
      <c r="W32" s="64">
        <f t="shared" si="11"/>
        <v>77</v>
      </c>
      <c r="X32" s="63">
        <v>0</v>
      </c>
      <c r="Y32" s="76">
        <v>0</v>
      </c>
      <c r="Z32" s="76">
        <v>0</v>
      </c>
      <c r="AA32" s="76">
        <v>0</v>
      </c>
      <c r="AB32" s="76">
        <v>1</v>
      </c>
      <c r="AC32" s="76"/>
      <c r="AD32" s="76"/>
      <c r="AE32" s="76"/>
      <c r="AF32" s="76"/>
      <c r="AG32" s="76"/>
      <c r="AH32" s="76"/>
      <c r="AI32" s="76"/>
      <c r="AJ32" s="65">
        <f t="shared" si="12"/>
        <v>1</v>
      </c>
      <c r="AK32" s="66">
        <f t="shared" si="13"/>
        <v>78</v>
      </c>
      <c r="AL32" s="79">
        <f t="shared" si="1"/>
        <v>335</v>
      </c>
      <c r="AM32" s="80">
        <f t="shared" si="2"/>
        <v>238</v>
      </c>
      <c r="AN32" s="81">
        <f t="shared" si="3"/>
        <v>1</v>
      </c>
      <c r="AO32" s="95">
        <v>11</v>
      </c>
      <c r="AP32" s="96">
        <v>1</v>
      </c>
      <c r="AQ32" s="96">
        <v>1</v>
      </c>
      <c r="AR32" s="96">
        <v>17</v>
      </c>
      <c r="AS32" s="96">
        <v>25</v>
      </c>
      <c r="AT32" s="96"/>
      <c r="AU32" s="96"/>
      <c r="AV32" s="96"/>
      <c r="AW32" s="96"/>
      <c r="AX32" s="96"/>
      <c r="AY32" s="96"/>
      <c r="AZ32" s="96"/>
      <c r="BA32" s="98">
        <f t="shared" si="14"/>
        <v>55</v>
      </c>
      <c r="BB32" s="105">
        <v>0</v>
      </c>
      <c r="BC32" s="105">
        <v>0</v>
      </c>
      <c r="BD32" s="105">
        <v>0</v>
      </c>
      <c r="BE32" s="105">
        <v>0</v>
      </c>
      <c r="BF32" s="105">
        <v>0</v>
      </c>
      <c r="BG32" s="105"/>
      <c r="BH32" s="105"/>
      <c r="BI32" s="105"/>
      <c r="BJ32" s="105"/>
      <c r="BK32" s="105"/>
      <c r="BL32" s="105"/>
      <c r="BM32" s="105"/>
      <c r="BN32" s="100">
        <f t="shared" si="4"/>
        <v>0</v>
      </c>
      <c r="BO32" s="113">
        <v>1</v>
      </c>
      <c r="BP32" s="85">
        <v>0</v>
      </c>
      <c r="BQ32" s="85">
        <v>1</v>
      </c>
      <c r="BR32" s="85">
        <v>1</v>
      </c>
      <c r="BS32" s="85">
        <v>0</v>
      </c>
      <c r="BT32" s="85"/>
      <c r="BU32" s="85"/>
      <c r="BV32" s="85"/>
      <c r="BW32" s="85"/>
      <c r="BX32" s="85"/>
      <c r="BY32" s="85"/>
      <c r="BZ32" s="88"/>
      <c r="CA32" s="108">
        <f t="shared" si="34"/>
        <v>3</v>
      </c>
      <c r="CB32" s="85">
        <v>0</v>
      </c>
      <c r="CC32" s="85">
        <v>0</v>
      </c>
      <c r="CD32" s="85">
        <v>0</v>
      </c>
      <c r="CE32" s="85">
        <v>0</v>
      </c>
      <c r="CF32" s="85">
        <v>0</v>
      </c>
      <c r="CG32" s="85"/>
      <c r="CH32" s="85"/>
      <c r="CI32" s="85"/>
      <c r="CJ32" s="85"/>
      <c r="CK32" s="85"/>
      <c r="CL32" s="85"/>
      <c r="CM32" s="85"/>
      <c r="CN32" s="109">
        <f t="shared" si="36"/>
        <v>0</v>
      </c>
      <c r="CO32" s="115">
        <f t="shared" si="15"/>
        <v>277</v>
      </c>
      <c r="CP32" s="67">
        <f t="shared" si="7"/>
        <v>238</v>
      </c>
      <c r="CQ32" s="68">
        <f>AN32-BN32-CN32</f>
        <v>1</v>
      </c>
      <c r="CR32" s="117">
        <f t="shared" si="17"/>
        <v>278</v>
      </c>
      <c r="CS32" s="119">
        <f t="shared" si="9"/>
        <v>55</v>
      </c>
      <c r="CT32" s="120">
        <f t="shared" si="33"/>
        <v>1.8333333333333333E-2</v>
      </c>
      <c r="CU32" s="120">
        <f t="shared" si="18"/>
        <v>1.6666666666666668E-3</v>
      </c>
      <c r="CV32" s="120">
        <f t="shared" si="19"/>
        <v>1.6666666666666668E-3</v>
      </c>
      <c r="CW32" s="120">
        <f t="shared" si="20"/>
        <v>2.8333333333333332E-2</v>
      </c>
      <c r="CX32" s="120">
        <f t="shared" si="21"/>
        <v>4.1666666666666664E-2</v>
      </c>
      <c r="CY32" s="120">
        <f t="shared" si="22"/>
        <v>0</v>
      </c>
      <c r="CZ32" s="120">
        <f t="shared" si="23"/>
        <v>0</v>
      </c>
      <c r="DA32" s="120">
        <f t="shared" si="24"/>
        <v>0</v>
      </c>
      <c r="DB32" s="120">
        <f t="shared" si="25"/>
        <v>0</v>
      </c>
      <c r="DC32" s="120">
        <f t="shared" si="26"/>
        <v>0</v>
      </c>
      <c r="DD32" s="120">
        <f t="shared" si="27"/>
        <v>0</v>
      </c>
      <c r="DE32" s="120">
        <f t="shared" si="28"/>
        <v>0</v>
      </c>
      <c r="DF32" s="124">
        <f t="shared" si="29"/>
        <v>9.1666666666666674E-2</v>
      </c>
      <c r="DG32" s="122">
        <v>600</v>
      </c>
      <c r="DH32" s="198" t="str">
        <f t="shared" si="30"/>
        <v>MUY BAJO</v>
      </c>
      <c r="DI32" s="123">
        <v>236.70000000000002</v>
      </c>
      <c r="DJ32" s="142">
        <f t="shared" si="31"/>
        <v>780</v>
      </c>
      <c r="DK32" s="143">
        <f t="shared" si="32"/>
        <v>1020</v>
      </c>
      <c r="DL32" s="130">
        <v>29</v>
      </c>
      <c r="DM32" s="69">
        <v>1</v>
      </c>
      <c r="DN32" s="70">
        <v>40</v>
      </c>
      <c r="DO32" s="69">
        <v>1</v>
      </c>
      <c r="DP32" s="70">
        <v>59</v>
      </c>
      <c r="DQ32" s="69">
        <v>1</v>
      </c>
      <c r="DR32" s="70">
        <v>129</v>
      </c>
      <c r="DS32" s="69">
        <v>5</v>
      </c>
      <c r="DT32" s="70">
        <v>206</v>
      </c>
      <c r="DU32" s="69">
        <v>19</v>
      </c>
      <c r="DV32" s="70"/>
      <c r="DW32" s="69"/>
      <c r="DX32" s="70"/>
      <c r="DY32" s="69"/>
      <c r="DZ32" s="70"/>
      <c r="EA32" s="69"/>
      <c r="EB32" s="70"/>
      <c r="EC32" s="69"/>
      <c r="ED32" s="70"/>
      <c r="EE32" s="69"/>
      <c r="EF32" s="70"/>
      <c r="EG32" s="69"/>
      <c r="EH32" s="70"/>
      <c r="EI32" s="199"/>
    </row>
    <row r="33" spans="1:139" ht="120" customHeight="1" x14ac:dyDescent="0.25">
      <c r="A33" s="48">
        <v>27</v>
      </c>
      <c r="B33" s="82" t="s">
        <v>209</v>
      </c>
      <c r="C33" s="82" t="s">
        <v>164</v>
      </c>
      <c r="D33" s="83">
        <f t="shared" si="35"/>
        <v>33</v>
      </c>
      <c r="E33" s="336">
        <v>30</v>
      </c>
      <c r="F33" s="85">
        <v>2</v>
      </c>
      <c r="G33" s="85">
        <v>1</v>
      </c>
      <c r="H33" s="85">
        <v>12</v>
      </c>
      <c r="I33" s="86">
        <v>0</v>
      </c>
      <c r="J33" s="132">
        <f t="shared" si="10"/>
        <v>45</v>
      </c>
      <c r="K33" s="93">
        <v>6</v>
      </c>
      <c r="L33" s="76">
        <v>7</v>
      </c>
      <c r="M33" s="76">
        <v>5</v>
      </c>
      <c r="N33" s="76">
        <v>14</v>
      </c>
      <c r="O33" s="76">
        <v>18</v>
      </c>
      <c r="P33" s="76"/>
      <c r="Q33" s="76"/>
      <c r="R33" s="76"/>
      <c r="S33" s="76"/>
      <c r="T33" s="76"/>
      <c r="U33" s="76"/>
      <c r="V33" s="76"/>
      <c r="W33" s="64">
        <f t="shared" si="11"/>
        <v>50</v>
      </c>
      <c r="X33" s="63">
        <v>0</v>
      </c>
      <c r="Y33" s="76">
        <v>0</v>
      </c>
      <c r="Z33" s="76">
        <v>0</v>
      </c>
      <c r="AA33" s="76">
        <v>1</v>
      </c>
      <c r="AB33" s="76">
        <v>1</v>
      </c>
      <c r="AC33" s="76"/>
      <c r="AD33" s="76"/>
      <c r="AE33" s="76"/>
      <c r="AF33" s="76"/>
      <c r="AG33" s="76"/>
      <c r="AH33" s="76"/>
      <c r="AI33" s="76"/>
      <c r="AJ33" s="65">
        <f t="shared" si="12"/>
        <v>2</v>
      </c>
      <c r="AK33" s="66">
        <f t="shared" si="13"/>
        <v>52</v>
      </c>
      <c r="AL33" s="79">
        <f t="shared" si="1"/>
        <v>80</v>
      </c>
      <c r="AM33" s="80">
        <f t="shared" si="2"/>
        <v>0</v>
      </c>
      <c r="AN33" s="81">
        <f t="shared" si="3"/>
        <v>4</v>
      </c>
      <c r="AO33" s="95">
        <v>3</v>
      </c>
      <c r="AP33" s="96">
        <v>2</v>
      </c>
      <c r="AQ33" s="96">
        <v>19</v>
      </c>
      <c r="AR33" s="96">
        <v>10</v>
      </c>
      <c r="AS33" s="96">
        <v>10</v>
      </c>
      <c r="AT33" s="96"/>
      <c r="AU33" s="96"/>
      <c r="AV33" s="96"/>
      <c r="AW33" s="96"/>
      <c r="AX33" s="96"/>
      <c r="AY33" s="96"/>
      <c r="AZ33" s="96"/>
      <c r="BA33" s="98">
        <f t="shared" si="14"/>
        <v>44</v>
      </c>
      <c r="BB33" s="105">
        <v>0</v>
      </c>
      <c r="BC33" s="105">
        <v>0</v>
      </c>
      <c r="BD33" s="105">
        <v>0</v>
      </c>
      <c r="BE33" s="105">
        <v>0</v>
      </c>
      <c r="BF33" s="105">
        <v>0</v>
      </c>
      <c r="BG33" s="105"/>
      <c r="BH33" s="105"/>
      <c r="BI33" s="105"/>
      <c r="BJ33" s="105"/>
      <c r="BK33" s="105"/>
      <c r="BL33" s="105"/>
      <c r="BM33" s="105"/>
      <c r="BN33" s="100">
        <f t="shared" si="4"/>
        <v>0</v>
      </c>
      <c r="BO33" s="113">
        <v>0</v>
      </c>
      <c r="BP33" s="85">
        <v>0</v>
      </c>
      <c r="BQ33" s="85">
        <v>0</v>
      </c>
      <c r="BR33" s="85">
        <v>0</v>
      </c>
      <c r="BS33" s="85">
        <v>2</v>
      </c>
      <c r="BT33" s="85"/>
      <c r="BU33" s="85"/>
      <c r="BV33" s="85"/>
      <c r="BW33" s="85"/>
      <c r="BX33" s="85"/>
      <c r="BY33" s="85"/>
      <c r="BZ33" s="88"/>
      <c r="CA33" s="108">
        <f t="shared" si="34"/>
        <v>2</v>
      </c>
      <c r="CB33" s="85">
        <v>0</v>
      </c>
      <c r="CC33" s="85">
        <v>0</v>
      </c>
      <c r="CD33" s="85">
        <v>0</v>
      </c>
      <c r="CE33" s="85">
        <v>0</v>
      </c>
      <c r="CF33" s="85">
        <v>0</v>
      </c>
      <c r="CG33" s="85"/>
      <c r="CH33" s="85"/>
      <c r="CI33" s="85"/>
      <c r="CJ33" s="85"/>
      <c r="CK33" s="85"/>
      <c r="CL33" s="85"/>
      <c r="CM33" s="85"/>
      <c r="CN33" s="109">
        <f t="shared" si="36"/>
        <v>0</v>
      </c>
      <c r="CO33" s="115">
        <f t="shared" si="15"/>
        <v>34</v>
      </c>
      <c r="CP33" s="67">
        <f t="shared" si="7"/>
        <v>0</v>
      </c>
      <c r="CQ33" s="68">
        <f t="shared" si="16"/>
        <v>4</v>
      </c>
      <c r="CR33" s="117">
        <f t="shared" si="17"/>
        <v>38</v>
      </c>
      <c r="CS33" s="119">
        <f t="shared" si="9"/>
        <v>44</v>
      </c>
      <c r="CT33" s="120">
        <f t="shared" si="33"/>
        <v>6.8181818181818179E-3</v>
      </c>
      <c r="CU33" s="120">
        <f t="shared" si="18"/>
        <v>4.5454545454545452E-3</v>
      </c>
      <c r="CV33" s="120">
        <f t="shared" si="19"/>
        <v>4.3181818181818182E-2</v>
      </c>
      <c r="CW33" s="120">
        <f t="shared" si="20"/>
        <v>2.2727272727272728E-2</v>
      </c>
      <c r="CX33" s="120">
        <f t="shared" si="21"/>
        <v>2.2727272727272728E-2</v>
      </c>
      <c r="CY33" s="120">
        <f t="shared" si="22"/>
        <v>0</v>
      </c>
      <c r="CZ33" s="120">
        <f t="shared" si="23"/>
        <v>0</v>
      </c>
      <c r="DA33" s="120">
        <f t="shared" si="24"/>
        <v>0</v>
      </c>
      <c r="DB33" s="120">
        <f t="shared" si="25"/>
        <v>0</v>
      </c>
      <c r="DC33" s="120">
        <f t="shared" si="26"/>
        <v>0</v>
      </c>
      <c r="DD33" s="120">
        <f t="shared" si="27"/>
        <v>0</v>
      </c>
      <c r="DE33" s="120">
        <f t="shared" si="28"/>
        <v>0</v>
      </c>
      <c r="DF33" s="124">
        <f>SUM(CT33:DE33)</f>
        <v>0.1</v>
      </c>
      <c r="DG33" s="122">
        <v>440</v>
      </c>
      <c r="DH33" s="198" t="str">
        <f t="shared" si="30"/>
        <v>MUY BAJO</v>
      </c>
      <c r="DI33" s="123">
        <v>173.58</v>
      </c>
      <c r="DJ33" s="142">
        <f t="shared" si="31"/>
        <v>572</v>
      </c>
      <c r="DK33" s="143">
        <f t="shared" si="32"/>
        <v>748</v>
      </c>
      <c r="DL33" s="130">
        <v>24</v>
      </c>
      <c r="DM33" s="69">
        <v>11</v>
      </c>
      <c r="DN33" s="70">
        <v>53</v>
      </c>
      <c r="DO33" s="69">
        <v>14</v>
      </c>
      <c r="DP33" s="70">
        <v>92</v>
      </c>
      <c r="DQ33" s="69">
        <v>38</v>
      </c>
      <c r="DR33" s="70">
        <v>143</v>
      </c>
      <c r="DS33" s="69">
        <v>55</v>
      </c>
      <c r="DT33" s="70">
        <v>194</v>
      </c>
      <c r="DU33" s="69">
        <v>76</v>
      </c>
      <c r="DV33" s="70"/>
      <c r="DW33" s="69"/>
      <c r="DX33" s="70"/>
      <c r="DY33" s="69"/>
      <c r="DZ33" s="70"/>
      <c r="EA33" s="69"/>
      <c r="EB33" s="70"/>
      <c r="EC33" s="69"/>
      <c r="ED33" s="70"/>
      <c r="EE33" s="69"/>
      <c r="EF33" s="70"/>
      <c r="EG33" s="69"/>
      <c r="EH33" s="70"/>
      <c r="EI33" s="199"/>
    </row>
    <row r="34" spans="1:139" ht="120" customHeight="1" x14ac:dyDescent="0.25">
      <c r="A34" s="48">
        <v>28</v>
      </c>
      <c r="B34" s="82" t="s">
        <v>47</v>
      </c>
      <c r="C34" s="82" t="s">
        <v>212</v>
      </c>
      <c r="D34" s="83">
        <f t="shared" si="35"/>
        <v>861</v>
      </c>
      <c r="E34" s="336">
        <v>425</v>
      </c>
      <c r="F34" s="85">
        <v>327</v>
      </c>
      <c r="G34" s="85">
        <v>109</v>
      </c>
      <c r="H34" s="85">
        <v>97</v>
      </c>
      <c r="I34" s="86">
        <v>0</v>
      </c>
      <c r="J34" s="132">
        <f t="shared" ref="J34:J62" si="37">SUM(E34:I34)</f>
        <v>958</v>
      </c>
      <c r="K34" s="93">
        <v>31</v>
      </c>
      <c r="L34" s="76">
        <v>44</v>
      </c>
      <c r="M34" s="76">
        <v>68</v>
      </c>
      <c r="N34" s="76">
        <v>31</v>
      </c>
      <c r="O34" s="76">
        <v>50</v>
      </c>
      <c r="P34" s="76"/>
      <c r="Q34" s="76"/>
      <c r="R34" s="76"/>
      <c r="S34" s="76"/>
      <c r="T34" s="76"/>
      <c r="U34" s="76"/>
      <c r="V34" s="76"/>
      <c r="W34" s="64">
        <f t="shared" ref="W34:W38" si="38">SUM(K34:V34)</f>
        <v>224</v>
      </c>
      <c r="X34" s="63">
        <v>31</v>
      </c>
      <c r="Y34" s="76">
        <v>10</v>
      </c>
      <c r="Z34" s="76">
        <v>161</v>
      </c>
      <c r="AA34" s="76">
        <v>28</v>
      </c>
      <c r="AB34" s="76">
        <v>13</v>
      </c>
      <c r="AC34" s="76"/>
      <c r="AD34" s="76"/>
      <c r="AE34" s="76"/>
      <c r="AF34" s="76"/>
      <c r="AG34" s="76"/>
      <c r="AH34" s="76"/>
      <c r="AI34" s="76"/>
      <c r="AJ34" s="65">
        <f t="shared" ref="AJ34:AJ37" si="39">SUM(X34:AI34)</f>
        <v>243</v>
      </c>
      <c r="AK34" s="66">
        <f t="shared" si="13"/>
        <v>467</v>
      </c>
      <c r="AL34" s="79">
        <f t="shared" si="1"/>
        <v>649</v>
      </c>
      <c r="AM34" s="80">
        <f t="shared" si="2"/>
        <v>0</v>
      </c>
      <c r="AN34" s="81">
        <f t="shared" si="3"/>
        <v>570</v>
      </c>
      <c r="AO34" s="95">
        <v>51</v>
      </c>
      <c r="AP34" s="96">
        <v>22</v>
      </c>
      <c r="AQ34" s="96">
        <v>64</v>
      </c>
      <c r="AR34" s="96">
        <v>60</v>
      </c>
      <c r="AS34" s="96">
        <v>49</v>
      </c>
      <c r="AT34" s="96"/>
      <c r="AU34" s="96"/>
      <c r="AV34" s="96"/>
      <c r="AW34" s="96"/>
      <c r="AX34" s="96"/>
      <c r="AY34" s="96"/>
      <c r="AZ34" s="96"/>
      <c r="BA34" s="98">
        <f t="shared" ref="BA34:BA37" si="40">SUM(AO34:AZ34)</f>
        <v>246</v>
      </c>
      <c r="BB34" s="105">
        <v>1</v>
      </c>
      <c r="BC34" s="105">
        <v>1</v>
      </c>
      <c r="BD34" s="105">
        <v>10</v>
      </c>
      <c r="BE34" s="105">
        <v>4</v>
      </c>
      <c r="BF34" s="105">
        <v>6</v>
      </c>
      <c r="BG34" s="105"/>
      <c r="BH34" s="105"/>
      <c r="BI34" s="105"/>
      <c r="BJ34" s="105"/>
      <c r="BK34" s="105"/>
      <c r="BL34" s="105"/>
      <c r="BM34" s="105"/>
      <c r="BN34" s="100">
        <f t="shared" si="4"/>
        <v>22</v>
      </c>
      <c r="BO34" s="113">
        <v>0</v>
      </c>
      <c r="BP34" s="85">
        <v>0</v>
      </c>
      <c r="BQ34" s="85">
        <v>2</v>
      </c>
      <c r="BR34" s="85">
        <v>0</v>
      </c>
      <c r="BS34" s="85">
        <v>0</v>
      </c>
      <c r="BT34" s="85"/>
      <c r="BU34" s="85"/>
      <c r="BV34" s="85"/>
      <c r="BW34" s="85"/>
      <c r="BX34" s="85"/>
      <c r="BY34" s="85"/>
      <c r="BZ34" s="88"/>
      <c r="CA34" s="108">
        <f t="shared" si="34"/>
        <v>2</v>
      </c>
      <c r="CB34" s="85">
        <v>0</v>
      </c>
      <c r="CC34" s="85">
        <v>3</v>
      </c>
      <c r="CD34" s="85">
        <v>0</v>
      </c>
      <c r="CE34" s="85">
        <v>29</v>
      </c>
      <c r="CF34" s="85">
        <v>25</v>
      </c>
      <c r="CG34" s="85"/>
      <c r="CH34" s="85"/>
      <c r="CI34" s="85"/>
      <c r="CJ34" s="85"/>
      <c r="CK34" s="85"/>
      <c r="CL34" s="85"/>
      <c r="CM34" s="85"/>
      <c r="CN34" s="109">
        <f t="shared" si="36"/>
        <v>57</v>
      </c>
      <c r="CO34" s="115">
        <f t="shared" si="15"/>
        <v>401</v>
      </c>
      <c r="CP34" s="67">
        <f t="shared" si="7"/>
        <v>0</v>
      </c>
      <c r="CQ34" s="68">
        <f t="shared" si="16"/>
        <v>491</v>
      </c>
      <c r="CR34" s="117">
        <f t="shared" si="17"/>
        <v>892</v>
      </c>
      <c r="CS34" s="119">
        <f t="shared" si="9"/>
        <v>246</v>
      </c>
      <c r="CT34" s="120">
        <f t="shared" si="33"/>
        <v>8.5000000000000006E-2</v>
      </c>
      <c r="CU34" s="120">
        <f t="shared" si="18"/>
        <v>3.6666666666666667E-2</v>
      </c>
      <c r="CV34" s="120">
        <f t="shared" si="19"/>
        <v>0.10666666666666667</v>
      </c>
      <c r="CW34" s="120">
        <f t="shared" si="20"/>
        <v>0.1</v>
      </c>
      <c r="CX34" s="120">
        <f t="shared" si="21"/>
        <v>8.1666666666666665E-2</v>
      </c>
      <c r="CY34" s="120">
        <f t="shared" si="22"/>
        <v>0</v>
      </c>
      <c r="CZ34" s="120">
        <f t="shared" si="23"/>
        <v>0</v>
      </c>
      <c r="DA34" s="120">
        <f t="shared" si="24"/>
        <v>0</v>
      </c>
      <c r="DB34" s="120">
        <f t="shared" si="25"/>
        <v>0</v>
      </c>
      <c r="DC34" s="120">
        <f t="shared" si="26"/>
        <v>0</v>
      </c>
      <c r="DD34" s="120">
        <f t="shared" si="27"/>
        <v>0</v>
      </c>
      <c r="DE34" s="120">
        <f t="shared" si="28"/>
        <v>0</v>
      </c>
      <c r="DF34" s="124">
        <f t="shared" ref="DF34:DF62" si="41">SUM(CT34:DE34)</f>
        <v>0.41000000000000003</v>
      </c>
      <c r="DG34" s="122">
        <v>600</v>
      </c>
      <c r="DH34" s="198" t="str">
        <f t="shared" si="30"/>
        <v>MUY BUENO</v>
      </c>
      <c r="DI34" s="123">
        <v>51.84</v>
      </c>
      <c r="DJ34" s="142">
        <f t="shared" si="31"/>
        <v>780</v>
      </c>
      <c r="DK34" s="143">
        <f t="shared" si="32"/>
        <v>1020</v>
      </c>
      <c r="DL34" s="130"/>
      <c r="DM34" s="69"/>
      <c r="DN34" s="70"/>
      <c r="DO34" s="69"/>
      <c r="DP34" s="70"/>
      <c r="DQ34" s="69"/>
      <c r="DR34" s="70"/>
      <c r="DS34" s="69"/>
      <c r="DT34" s="70"/>
      <c r="DU34" s="69"/>
      <c r="DV34" s="70"/>
      <c r="DW34" s="69"/>
      <c r="DX34" s="70"/>
      <c r="DY34" s="69"/>
      <c r="DZ34" s="70"/>
      <c r="EA34" s="69"/>
      <c r="EB34" s="70"/>
      <c r="EC34" s="69"/>
      <c r="ED34" s="70"/>
      <c r="EE34" s="69"/>
      <c r="EF34" s="70"/>
      <c r="EG34" s="69"/>
      <c r="EH34" s="70"/>
      <c r="EI34" s="199"/>
    </row>
    <row r="35" spans="1:139" ht="120" customHeight="1" x14ac:dyDescent="0.25">
      <c r="A35" s="48">
        <v>29</v>
      </c>
      <c r="B35" s="82" t="s">
        <v>48</v>
      </c>
      <c r="C35" s="82" t="s">
        <v>213</v>
      </c>
      <c r="D35" s="83">
        <f t="shared" si="35"/>
        <v>1089</v>
      </c>
      <c r="E35" s="336">
        <v>652</v>
      </c>
      <c r="F35" s="85">
        <v>345</v>
      </c>
      <c r="G35" s="85">
        <v>92</v>
      </c>
      <c r="H35" s="85">
        <v>86</v>
      </c>
      <c r="I35" s="86">
        <v>0</v>
      </c>
      <c r="J35" s="132">
        <f t="shared" si="37"/>
        <v>1175</v>
      </c>
      <c r="K35" s="93">
        <v>32</v>
      </c>
      <c r="L35" s="76">
        <v>23</v>
      </c>
      <c r="M35" s="76">
        <v>82</v>
      </c>
      <c r="N35" s="76">
        <v>23</v>
      </c>
      <c r="O35" s="76">
        <v>63</v>
      </c>
      <c r="P35" s="76"/>
      <c r="Q35" s="76"/>
      <c r="R35" s="76"/>
      <c r="S35" s="76"/>
      <c r="T35" s="76"/>
      <c r="U35" s="76"/>
      <c r="V35" s="76"/>
      <c r="W35" s="64">
        <f t="shared" si="38"/>
        <v>223</v>
      </c>
      <c r="X35" s="63">
        <v>36</v>
      </c>
      <c r="Y35" s="76">
        <v>8</v>
      </c>
      <c r="Z35" s="76">
        <v>135</v>
      </c>
      <c r="AA35" s="76">
        <v>7</v>
      </c>
      <c r="AB35" s="76">
        <v>8</v>
      </c>
      <c r="AC35" s="76"/>
      <c r="AD35" s="76"/>
      <c r="AE35" s="76"/>
      <c r="AF35" s="76"/>
      <c r="AG35" s="76"/>
      <c r="AH35" s="76"/>
      <c r="AI35" s="76"/>
      <c r="AJ35" s="65">
        <f t="shared" si="39"/>
        <v>194</v>
      </c>
      <c r="AK35" s="66">
        <f t="shared" si="13"/>
        <v>417</v>
      </c>
      <c r="AL35" s="79">
        <f t="shared" si="1"/>
        <v>875</v>
      </c>
      <c r="AM35" s="80">
        <f t="shared" si="2"/>
        <v>0</v>
      </c>
      <c r="AN35" s="81">
        <f t="shared" si="3"/>
        <v>539</v>
      </c>
      <c r="AO35" s="95">
        <v>58</v>
      </c>
      <c r="AP35" s="96">
        <v>40</v>
      </c>
      <c r="AQ35" s="96">
        <v>62</v>
      </c>
      <c r="AR35" s="96">
        <v>65</v>
      </c>
      <c r="AS35" s="96">
        <v>64</v>
      </c>
      <c r="AT35" s="96"/>
      <c r="AU35" s="96"/>
      <c r="AV35" s="96"/>
      <c r="AW35" s="96"/>
      <c r="AX35" s="96"/>
      <c r="AY35" s="96"/>
      <c r="AZ35" s="96"/>
      <c r="BA35" s="98">
        <f t="shared" si="40"/>
        <v>289</v>
      </c>
      <c r="BB35" s="105">
        <v>3</v>
      </c>
      <c r="BC35" s="105">
        <v>1</v>
      </c>
      <c r="BD35" s="105">
        <v>5</v>
      </c>
      <c r="BE35" s="105">
        <v>2</v>
      </c>
      <c r="BF35" s="105">
        <v>7</v>
      </c>
      <c r="BG35" s="105"/>
      <c r="BH35" s="105"/>
      <c r="BI35" s="105"/>
      <c r="BJ35" s="105"/>
      <c r="BK35" s="105"/>
      <c r="BL35" s="105"/>
      <c r="BM35" s="105"/>
      <c r="BN35" s="100">
        <f t="shared" si="4"/>
        <v>18</v>
      </c>
      <c r="BO35" s="113">
        <v>0</v>
      </c>
      <c r="BP35" s="85">
        <v>0</v>
      </c>
      <c r="BQ35" s="85">
        <v>0</v>
      </c>
      <c r="BR35" s="85">
        <v>2</v>
      </c>
      <c r="BS35" s="85">
        <v>0</v>
      </c>
      <c r="BT35" s="85"/>
      <c r="BU35" s="85"/>
      <c r="BV35" s="85"/>
      <c r="BW35" s="85"/>
      <c r="BX35" s="85"/>
      <c r="BY35" s="85"/>
      <c r="BZ35" s="88"/>
      <c r="CA35" s="108">
        <f t="shared" si="34"/>
        <v>2</v>
      </c>
      <c r="CB35" s="85">
        <v>0</v>
      </c>
      <c r="CC35" s="85">
        <v>7</v>
      </c>
      <c r="CD35" s="85">
        <v>1</v>
      </c>
      <c r="CE35" s="85">
        <v>40</v>
      </c>
      <c r="CF35" s="85">
        <v>0</v>
      </c>
      <c r="CG35" s="85"/>
      <c r="CH35" s="85"/>
      <c r="CI35" s="85"/>
      <c r="CJ35" s="85"/>
      <c r="CK35" s="85"/>
      <c r="CL35" s="85"/>
      <c r="CM35" s="85"/>
      <c r="CN35" s="109">
        <f t="shared" si="36"/>
        <v>48</v>
      </c>
      <c r="CO35" s="115">
        <f t="shared" si="15"/>
        <v>584</v>
      </c>
      <c r="CP35" s="67">
        <f t="shared" si="7"/>
        <v>0</v>
      </c>
      <c r="CQ35" s="68">
        <f t="shared" si="16"/>
        <v>473</v>
      </c>
      <c r="CR35" s="117">
        <f t="shared" si="17"/>
        <v>1057</v>
      </c>
      <c r="CS35" s="119">
        <f t="shared" si="9"/>
        <v>289</v>
      </c>
      <c r="CT35" s="120">
        <f t="shared" si="33"/>
        <v>9.6666666666666665E-2</v>
      </c>
      <c r="CU35" s="120">
        <f t="shared" si="18"/>
        <v>6.6666666666666666E-2</v>
      </c>
      <c r="CV35" s="120">
        <f t="shared" si="19"/>
        <v>0.10333333333333333</v>
      </c>
      <c r="CW35" s="120">
        <f t="shared" si="20"/>
        <v>0.10833333333333334</v>
      </c>
      <c r="CX35" s="120">
        <f t="shared" si="21"/>
        <v>0.10666666666666667</v>
      </c>
      <c r="CY35" s="120">
        <f t="shared" si="22"/>
        <v>0</v>
      </c>
      <c r="CZ35" s="120">
        <f t="shared" si="23"/>
        <v>0</v>
      </c>
      <c r="DA35" s="120">
        <f t="shared" si="24"/>
        <v>0</v>
      </c>
      <c r="DB35" s="120">
        <f t="shared" si="25"/>
        <v>0</v>
      </c>
      <c r="DC35" s="120">
        <f t="shared" si="26"/>
        <v>0</v>
      </c>
      <c r="DD35" s="120">
        <f t="shared" si="27"/>
        <v>0</v>
      </c>
      <c r="DE35" s="120">
        <f t="shared" si="28"/>
        <v>0</v>
      </c>
      <c r="DF35" s="124">
        <f t="shared" si="41"/>
        <v>0.48166666666666669</v>
      </c>
      <c r="DG35" s="122">
        <v>600</v>
      </c>
      <c r="DH35" s="198" t="str">
        <f t="shared" si="30"/>
        <v>MUY BUENO</v>
      </c>
      <c r="DI35" s="123">
        <v>51.84</v>
      </c>
      <c r="DJ35" s="142">
        <f t="shared" si="31"/>
        <v>780</v>
      </c>
      <c r="DK35" s="143">
        <f t="shared" si="32"/>
        <v>1020</v>
      </c>
      <c r="DL35" s="130"/>
      <c r="DM35" s="69"/>
      <c r="DN35" s="70"/>
      <c r="DO35" s="69"/>
      <c r="DP35" s="70"/>
      <c r="DQ35" s="69"/>
      <c r="DR35" s="70"/>
      <c r="DS35" s="69"/>
      <c r="DT35" s="70"/>
      <c r="DU35" s="69"/>
      <c r="DV35" s="70"/>
      <c r="DW35" s="69"/>
      <c r="DX35" s="70"/>
      <c r="DY35" s="69"/>
      <c r="DZ35" s="70"/>
      <c r="EA35" s="69"/>
      <c r="EB35" s="70"/>
      <c r="EC35" s="69"/>
      <c r="ED35" s="70"/>
      <c r="EE35" s="69"/>
      <c r="EF35" s="70"/>
      <c r="EG35" s="69"/>
      <c r="EH35" s="70"/>
      <c r="EI35" s="199"/>
    </row>
    <row r="36" spans="1:139" ht="120" customHeight="1" x14ac:dyDescent="0.25">
      <c r="A36" s="48">
        <v>30</v>
      </c>
      <c r="B36" s="82" t="s">
        <v>49</v>
      </c>
      <c r="C36" s="82" t="s">
        <v>214</v>
      </c>
      <c r="D36" s="83">
        <f t="shared" si="35"/>
        <v>554</v>
      </c>
      <c r="E36" s="336">
        <v>238</v>
      </c>
      <c r="F36" s="85">
        <v>270</v>
      </c>
      <c r="G36" s="85">
        <v>46</v>
      </c>
      <c r="H36" s="85">
        <v>60</v>
      </c>
      <c r="I36" s="86">
        <v>0</v>
      </c>
      <c r="J36" s="132">
        <f t="shared" si="37"/>
        <v>614</v>
      </c>
      <c r="K36" s="93">
        <v>41</v>
      </c>
      <c r="L36" s="76">
        <v>31</v>
      </c>
      <c r="M36" s="76">
        <v>84</v>
      </c>
      <c r="N36" s="76">
        <v>36</v>
      </c>
      <c r="O36" s="76">
        <v>75</v>
      </c>
      <c r="P36" s="76"/>
      <c r="Q36" s="76"/>
      <c r="R36" s="76"/>
      <c r="S36" s="76"/>
      <c r="T36" s="76"/>
      <c r="U36" s="76"/>
      <c r="V36" s="76"/>
      <c r="W36" s="64">
        <f>SUM(K36:V36)</f>
        <v>267</v>
      </c>
      <c r="X36" s="63">
        <v>13</v>
      </c>
      <c r="Y36" s="76">
        <v>6</v>
      </c>
      <c r="Z36" s="76">
        <v>155</v>
      </c>
      <c r="AA36" s="76">
        <v>15</v>
      </c>
      <c r="AB36" s="76">
        <v>10</v>
      </c>
      <c r="AC36" s="76"/>
      <c r="AD36" s="76"/>
      <c r="AE36" s="76"/>
      <c r="AF36" s="76"/>
      <c r="AG36" s="76"/>
      <c r="AH36" s="76"/>
      <c r="AI36" s="76"/>
      <c r="AJ36" s="65">
        <f t="shared" si="39"/>
        <v>199</v>
      </c>
      <c r="AK36" s="66">
        <f t="shared" si="13"/>
        <v>466</v>
      </c>
      <c r="AL36" s="79">
        <f t="shared" si="1"/>
        <v>505</v>
      </c>
      <c r="AM36" s="80">
        <f t="shared" si="2"/>
        <v>0</v>
      </c>
      <c r="AN36" s="81">
        <f t="shared" si="3"/>
        <v>469</v>
      </c>
      <c r="AO36" s="95">
        <v>35</v>
      </c>
      <c r="AP36" s="96">
        <v>16</v>
      </c>
      <c r="AQ36" s="96">
        <v>43</v>
      </c>
      <c r="AR36" s="96">
        <v>40</v>
      </c>
      <c r="AS36" s="96">
        <v>51</v>
      </c>
      <c r="AT36" s="96"/>
      <c r="AU36" s="96"/>
      <c r="AV36" s="96"/>
      <c r="AW36" s="96"/>
      <c r="AX36" s="96"/>
      <c r="AY36" s="96"/>
      <c r="AZ36" s="96"/>
      <c r="BA36" s="98">
        <f t="shared" si="40"/>
        <v>185</v>
      </c>
      <c r="BB36" s="105">
        <v>1</v>
      </c>
      <c r="BC36" s="105">
        <v>1</v>
      </c>
      <c r="BD36" s="105">
        <v>4</v>
      </c>
      <c r="BE36" s="105">
        <v>1</v>
      </c>
      <c r="BF36" s="105">
        <v>5</v>
      </c>
      <c r="BG36" s="105"/>
      <c r="BH36" s="105"/>
      <c r="BI36" s="105"/>
      <c r="BJ36" s="105"/>
      <c r="BK36" s="105"/>
      <c r="BL36" s="105"/>
      <c r="BM36" s="105"/>
      <c r="BN36" s="100">
        <f t="shared" si="4"/>
        <v>12</v>
      </c>
      <c r="BO36" s="113">
        <v>0</v>
      </c>
      <c r="BP36" s="85">
        <v>0</v>
      </c>
      <c r="BQ36" s="85">
        <v>0</v>
      </c>
      <c r="BR36" s="85">
        <v>0</v>
      </c>
      <c r="BS36" s="85">
        <v>0</v>
      </c>
      <c r="BT36" s="85"/>
      <c r="BU36" s="85"/>
      <c r="BV36" s="85"/>
      <c r="BW36" s="85"/>
      <c r="BX36" s="85"/>
      <c r="BY36" s="85"/>
      <c r="BZ36" s="88"/>
      <c r="CA36" s="108">
        <f t="shared" si="34"/>
        <v>0</v>
      </c>
      <c r="CB36" s="85">
        <v>2</v>
      </c>
      <c r="CC36" s="85">
        <v>5</v>
      </c>
      <c r="CD36" s="85">
        <v>1</v>
      </c>
      <c r="CE36" s="85">
        <v>25</v>
      </c>
      <c r="CF36" s="85">
        <v>14</v>
      </c>
      <c r="CG36" s="85"/>
      <c r="CH36" s="85"/>
      <c r="CI36" s="85"/>
      <c r="CJ36" s="85"/>
      <c r="CK36" s="85"/>
      <c r="CL36" s="85"/>
      <c r="CM36" s="85"/>
      <c r="CN36" s="109">
        <f t="shared" si="36"/>
        <v>47</v>
      </c>
      <c r="CO36" s="115">
        <f t="shared" si="15"/>
        <v>320</v>
      </c>
      <c r="CP36" s="67">
        <f t="shared" si="7"/>
        <v>0</v>
      </c>
      <c r="CQ36" s="68">
        <f t="shared" si="16"/>
        <v>410</v>
      </c>
      <c r="CR36" s="117">
        <f t="shared" si="17"/>
        <v>730</v>
      </c>
      <c r="CS36" s="119">
        <f t="shared" si="9"/>
        <v>185</v>
      </c>
      <c r="CT36" s="120">
        <f t="shared" si="33"/>
        <v>5.8333333333333334E-2</v>
      </c>
      <c r="CU36" s="120">
        <f t="shared" si="18"/>
        <v>2.6666666666666668E-2</v>
      </c>
      <c r="CV36" s="120">
        <f t="shared" si="19"/>
        <v>7.166666666666667E-2</v>
      </c>
      <c r="CW36" s="120">
        <f t="shared" si="20"/>
        <v>6.6666666666666666E-2</v>
      </c>
      <c r="CX36" s="120">
        <f t="shared" si="21"/>
        <v>8.5000000000000006E-2</v>
      </c>
      <c r="CY36" s="120">
        <f t="shared" si="22"/>
        <v>0</v>
      </c>
      <c r="CZ36" s="120">
        <f t="shared" si="23"/>
        <v>0</v>
      </c>
      <c r="DA36" s="120">
        <f t="shared" si="24"/>
        <v>0</v>
      </c>
      <c r="DB36" s="120">
        <f t="shared" si="25"/>
        <v>0</v>
      </c>
      <c r="DC36" s="120">
        <f t="shared" si="26"/>
        <v>0</v>
      </c>
      <c r="DD36" s="120">
        <f t="shared" si="27"/>
        <v>0</v>
      </c>
      <c r="DE36" s="120">
        <f t="shared" si="28"/>
        <v>0</v>
      </c>
      <c r="DF36" s="124">
        <f t="shared" si="41"/>
        <v>0.30833333333333335</v>
      </c>
      <c r="DG36" s="122">
        <v>600</v>
      </c>
      <c r="DH36" s="198" t="str">
        <f t="shared" si="30"/>
        <v>BAJO</v>
      </c>
      <c r="DI36" s="123">
        <v>51.84</v>
      </c>
      <c r="DJ36" s="142">
        <f t="shared" si="31"/>
        <v>780</v>
      </c>
      <c r="DK36" s="143">
        <f t="shared" si="32"/>
        <v>1020</v>
      </c>
      <c r="DL36" s="130"/>
      <c r="DM36" s="69"/>
      <c r="DN36" s="70"/>
      <c r="DO36" s="69"/>
      <c r="DP36" s="70"/>
      <c r="DQ36" s="69"/>
      <c r="DR36" s="70"/>
      <c r="DS36" s="69"/>
      <c r="DT36" s="70"/>
      <c r="DU36" s="69"/>
      <c r="DV36" s="70"/>
      <c r="DW36" s="69"/>
      <c r="DX36" s="70"/>
      <c r="DY36" s="69"/>
      <c r="DZ36" s="70"/>
      <c r="EA36" s="69"/>
      <c r="EB36" s="70"/>
      <c r="EC36" s="69"/>
      <c r="ED36" s="70"/>
      <c r="EE36" s="69"/>
      <c r="EF36" s="70"/>
      <c r="EG36" s="69"/>
      <c r="EH36" s="70"/>
      <c r="EI36" s="199"/>
    </row>
    <row r="37" spans="1:139" ht="120" customHeight="1" x14ac:dyDescent="0.25">
      <c r="A37" s="48">
        <v>31</v>
      </c>
      <c r="B37" s="82" t="s">
        <v>50</v>
      </c>
      <c r="C37" s="82" t="s">
        <v>215</v>
      </c>
      <c r="D37" s="83">
        <f t="shared" si="35"/>
        <v>810</v>
      </c>
      <c r="E37" s="336">
        <v>520</v>
      </c>
      <c r="F37" s="85">
        <v>273</v>
      </c>
      <c r="G37" s="85">
        <v>17</v>
      </c>
      <c r="H37" s="85">
        <v>82</v>
      </c>
      <c r="I37" s="86">
        <v>0</v>
      </c>
      <c r="J37" s="132">
        <f t="shared" si="37"/>
        <v>892</v>
      </c>
      <c r="K37" s="93">
        <v>26</v>
      </c>
      <c r="L37" s="76">
        <v>28</v>
      </c>
      <c r="M37" s="76">
        <v>66</v>
      </c>
      <c r="N37" s="76">
        <v>24</v>
      </c>
      <c r="O37" s="76">
        <v>51</v>
      </c>
      <c r="P37" s="76"/>
      <c r="Q37" s="76"/>
      <c r="R37" s="76"/>
      <c r="S37" s="76"/>
      <c r="T37" s="76"/>
      <c r="U37" s="76"/>
      <c r="V37" s="76"/>
      <c r="W37" s="64">
        <f t="shared" si="38"/>
        <v>195</v>
      </c>
      <c r="X37" s="63">
        <v>36</v>
      </c>
      <c r="Y37" s="76">
        <v>11</v>
      </c>
      <c r="Z37" s="76">
        <v>153</v>
      </c>
      <c r="AA37" s="76">
        <v>20</v>
      </c>
      <c r="AB37" s="76">
        <v>12</v>
      </c>
      <c r="AC37" s="76"/>
      <c r="AD37" s="76"/>
      <c r="AE37" s="76"/>
      <c r="AF37" s="76"/>
      <c r="AG37" s="76"/>
      <c r="AH37" s="76"/>
      <c r="AI37" s="76"/>
      <c r="AJ37" s="65">
        <f t="shared" si="39"/>
        <v>232</v>
      </c>
      <c r="AK37" s="66">
        <f t="shared" si="13"/>
        <v>427</v>
      </c>
      <c r="AL37" s="79">
        <f t="shared" si="1"/>
        <v>715</v>
      </c>
      <c r="AM37" s="80">
        <f t="shared" si="2"/>
        <v>0</v>
      </c>
      <c r="AN37" s="81">
        <f t="shared" si="3"/>
        <v>505</v>
      </c>
      <c r="AO37" s="95">
        <v>41</v>
      </c>
      <c r="AP37" s="96">
        <v>28</v>
      </c>
      <c r="AQ37" s="96">
        <v>30</v>
      </c>
      <c r="AR37" s="96">
        <v>48</v>
      </c>
      <c r="AS37" s="96">
        <v>58</v>
      </c>
      <c r="AT37" s="96"/>
      <c r="AU37" s="96"/>
      <c r="AV37" s="96"/>
      <c r="AW37" s="96"/>
      <c r="AX37" s="96"/>
      <c r="AY37" s="96"/>
      <c r="AZ37" s="96"/>
      <c r="BA37" s="98">
        <f t="shared" si="40"/>
        <v>205</v>
      </c>
      <c r="BB37" s="105">
        <v>5</v>
      </c>
      <c r="BC37" s="105">
        <v>5</v>
      </c>
      <c r="BD37" s="105">
        <v>5</v>
      </c>
      <c r="BE37" s="105">
        <v>6</v>
      </c>
      <c r="BF37" s="105">
        <v>4</v>
      </c>
      <c r="BG37" s="105"/>
      <c r="BH37" s="105"/>
      <c r="BI37" s="105"/>
      <c r="BJ37" s="105"/>
      <c r="BK37" s="105"/>
      <c r="BL37" s="105"/>
      <c r="BM37" s="105"/>
      <c r="BN37" s="100">
        <f t="shared" si="4"/>
        <v>25</v>
      </c>
      <c r="BO37" s="113">
        <v>0</v>
      </c>
      <c r="BP37" s="85">
        <v>0</v>
      </c>
      <c r="BQ37" s="85">
        <v>2</v>
      </c>
      <c r="BR37" s="85">
        <v>0</v>
      </c>
      <c r="BS37" s="85">
        <v>0</v>
      </c>
      <c r="BT37" s="85"/>
      <c r="BU37" s="85"/>
      <c r="BV37" s="85"/>
      <c r="BW37" s="85"/>
      <c r="BX37" s="85"/>
      <c r="BY37" s="85"/>
      <c r="BZ37" s="88"/>
      <c r="CA37" s="108">
        <f t="shared" si="34"/>
        <v>2</v>
      </c>
      <c r="CB37" s="85">
        <v>0</v>
      </c>
      <c r="CC37" s="85">
        <v>2</v>
      </c>
      <c r="CD37" s="85">
        <v>5</v>
      </c>
      <c r="CE37" s="85">
        <v>1</v>
      </c>
      <c r="CF37" s="85">
        <v>0</v>
      </c>
      <c r="CG37" s="85"/>
      <c r="CH37" s="85"/>
      <c r="CI37" s="85"/>
      <c r="CJ37" s="85"/>
      <c r="CK37" s="85"/>
      <c r="CL37" s="85"/>
      <c r="CM37" s="85"/>
      <c r="CN37" s="109">
        <f t="shared" si="36"/>
        <v>8</v>
      </c>
      <c r="CO37" s="115">
        <f t="shared" si="15"/>
        <v>508</v>
      </c>
      <c r="CP37" s="67">
        <f t="shared" si="7"/>
        <v>0</v>
      </c>
      <c r="CQ37" s="68">
        <f t="shared" si="16"/>
        <v>472</v>
      </c>
      <c r="CR37" s="117">
        <f t="shared" si="17"/>
        <v>980</v>
      </c>
      <c r="CS37" s="119">
        <f t="shared" si="9"/>
        <v>205</v>
      </c>
      <c r="CT37" s="120">
        <f t="shared" si="33"/>
        <v>6.8333333333333329E-2</v>
      </c>
      <c r="CU37" s="120">
        <f t="shared" si="18"/>
        <v>4.6666666666666669E-2</v>
      </c>
      <c r="CV37" s="120">
        <f t="shared" si="19"/>
        <v>0.05</v>
      </c>
      <c r="CW37" s="120">
        <f t="shared" si="20"/>
        <v>0.08</v>
      </c>
      <c r="CX37" s="120">
        <f t="shared" si="21"/>
        <v>9.6666666666666665E-2</v>
      </c>
      <c r="CY37" s="120">
        <f t="shared" si="22"/>
        <v>0</v>
      </c>
      <c r="CZ37" s="120">
        <f t="shared" si="23"/>
        <v>0</v>
      </c>
      <c r="DA37" s="120">
        <f t="shared" si="24"/>
        <v>0</v>
      </c>
      <c r="DB37" s="120">
        <f t="shared" si="25"/>
        <v>0</v>
      </c>
      <c r="DC37" s="120">
        <f t="shared" si="26"/>
        <v>0</v>
      </c>
      <c r="DD37" s="120">
        <f t="shared" si="27"/>
        <v>0</v>
      </c>
      <c r="DE37" s="120">
        <f t="shared" si="28"/>
        <v>0</v>
      </c>
      <c r="DF37" s="124">
        <f t="shared" si="41"/>
        <v>0.34166666666666667</v>
      </c>
      <c r="DG37" s="122">
        <v>600</v>
      </c>
      <c r="DH37" s="198" t="str">
        <f t="shared" si="30"/>
        <v>BUENO</v>
      </c>
      <c r="DI37" s="123">
        <v>51.84</v>
      </c>
      <c r="DJ37" s="142">
        <f t="shared" si="31"/>
        <v>780</v>
      </c>
      <c r="DK37" s="143">
        <f t="shared" si="32"/>
        <v>1020</v>
      </c>
      <c r="DL37" s="130"/>
      <c r="DM37" s="69"/>
      <c r="DN37" s="70"/>
      <c r="DO37" s="69"/>
      <c r="DP37" s="70"/>
      <c r="DQ37" s="69"/>
      <c r="DR37" s="70"/>
      <c r="DS37" s="69"/>
      <c r="DT37" s="70"/>
      <c r="DU37" s="69"/>
      <c r="DV37" s="70"/>
      <c r="DW37" s="69"/>
      <c r="DX37" s="70"/>
      <c r="DY37" s="69"/>
      <c r="DZ37" s="70"/>
      <c r="EA37" s="69"/>
      <c r="EB37" s="70"/>
      <c r="EC37" s="69"/>
      <c r="ED37" s="70"/>
      <c r="EE37" s="69"/>
      <c r="EF37" s="70"/>
      <c r="EG37" s="69"/>
      <c r="EH37" s="70"/>
      <c r="EI37" s="199"/>
    </row>
    <row r="38" spans="1:139" ht="120" customHeight="1" x14ac:dyDescent="0.25">
      <c r="A38" s="48">
        <v>32</v>
      </c>
      <c r="B38" s="82" t="s">
        <v>51</v>
      </c>
      <c r="C38" s="82" t="s">
        <v>216</v>
      </c>
      <c r="D38" s="83">
        <f t="shared" si="35"/>
        <v>910</v>
      </c>
      <c r="E38" s="336">
        <v>513</v>
      </c>
      <c r="F38" s="85">
        <v>287</v>
      </c>
      <c r="G38" s="85">
        <v>110</v>
      </c>
      <c r="H38" s="85">
        <v>56</v>
      </c>
      <c r="I38" s="86">
        <v>0</v>
      </c>
      <c r="J38" s="132">
        <f t="shared" si="37"/>
        <v>966</v>
      </c>
      <c r="K38" s="93">
        <v>23</v>
      </c>
      <c r="L38" s="76">
        <v>12</v>
      </c>
      <c r="M38" s="76">
        <v>46</v>
      </c>
      <c r="N38" s="76">
        <v>19</v>
      </c>
      <c r="O38" s="76">
        <v>59</v>
      </c>
      <c r="P38" s="76"/>
      <c r="Q38" s="76"/>
      <c r="R38" s="76"/>
      <c r="S38" s="76"/>
      <c r="T38" s="76"/>
      <c r="U38" s="76"/>
      <c r="V38" s="76"/>
      <c r="W38" s="64">
        <f t="shared" si="38"/>
        <v>159</v>
      </c>
      <c r="X38" s="63">
        <v>21</v>
      </c>
      <c r="Y38" s="76">
        <v>5</v>
      </c>
      <c r="Z38" s="76">
        <v>160</v>
      </c>
      <c r="AA38" s="76">
        <v>6</v>
      </c>
      <c r="AB38" s="76">
        <v>18</v>
      </c>
      <c r="AC38" s="76"/>
      <c r="AD38" s="76"/>
      <c r="AE38" s="76"/>
      <c r="AF38" s="76"/>
      <c r="AG38" s="76"/>
      <c r="AH38" s="76"/>
      <c r="AI38" s="76"/>
      <c r="AJ38" s="65">
        <f t="shared" ref="AJ38:AJ62" si="42">SUM(X38:AI38)</f>
        <v>210</v>
      </c>
      <c r="AK38" s="66">
        <f t="shared" si="13"/>
        <v>369</v>
      </c>
      <c r="AL38" s="79">
        <f t="shared" si="1"/>
        <v>672</v>
      </c>
      <c r="AM38" s="80">
        <f t="shared" si="2"/>
        <v>0</v>
      </c>
      <c r="AN38" s="81">
        <f t="shared" si="3"/>
        <v>497</v>
      </c>
      <c r="AO38" s="95">
        <v>45</v>
      </c>
      <c r="AP38" s="96">
        <v>2</v>
      </c>
      <c r="AQ38" s="96">
        <v>12</v>
      </c>
      <c r="AR38" s="96">
        <v>40</v>
      </c>
      <c r="AS38" s="96">
        <v>70</v>
      </c>
      <c r="AT38" s="96"/>
      <c r="AU38" s="96"/>
      <c r="AV38" s="96"/>
      <c r="AW38" s="96"/>
      <c r="AX38" s="96"/>
      <c r="AY38" s="96"/>
      <c r="AZ38" s="96"/>
      <c r="BA38" s="98">
        <f t="shared" ref="BA38:BA62" si="43">SUM(AO38:AZ38)</f>
        <v>169</v>
      </c>
      <c r="BB38" s="105">
        <v>0</v>
      </c>
      <c r="BC38" s="105">
        <v>2</v>
      </c>
      <c r="BD38" s="105">
        <v>0</v>
      </c>
      <c r="BE38" s="105">
        <v>2</v>
      </c>
      <c r="BF38" s="105">
        <v>3</v>
      </c>
      <c r="BG38" s="105"/>
      <c r="BH38" s="105"/>
      <c r="BI38" s="105"/>
      <c r="BJ38" s="105"/>
      <c r="BK38" s="105"/>
      <c r="BL38" s="105"/>
      <c r="BM38" s="105"/>
      <c r="BN38" s="100">
        <f t="shared" si="4"/>
        <v>7</v>
      </c>
      <c r="BO38" s="113">
        <v>0</v>
      </c>
      <c r="BP38" s="85">
        <v>0</v>
      </c>
      <c r="BQ38" s="85">
        <v>1</v>
      </c>
      <c r="BR38" s="85">
        <v>2</v>
      </c>
      <c r="BS38" s="85">
        <v>0</v>
      </c>
      <c r="BT38" s="85"/>
      <c r="BU38" s="85"/>
      <c r="BV38" s="85"/>
      <c r="BW38" s="85"/>
      <c r="BX38" s="85"/>
      <c r="BY38" s="85"/>
      <c r="BZ38" s="88"/>
      <c r="CA38" s="108">
        <f t="shared" si="34"/>
        <v>3</v>
      </c>
      <c r="CB38" s="85">
        <v>0</v>
      </c>
      <c r="CC38" s="85">
        <v>0</v>
      </c>
      <c r="CD38" s="85">
        <v>0</v>
      </c>
      <c r="CE38" s="85">
        <v>14</v>
      </c>
      <c r="CF38" s="85">
        <v>7</v>
      </c>
      <c r="CG38" s="85"/>
      <c r="CH38" s="85"/>
      <c r="CI38" s="85"/>
      <c r="CJ38" s="85"/>
      <c r="CK38" s="85"/>
      <c r="CL38" s="85"/>
      <c r="CM38" s="85"/>
      <c r="CN38" s="109">
        <f t="shared" si="36"/>
        <v>21</v>
      </c>
      <c r="CO38" s="115">
        <f t="shared" si="15"/>
        <v>500</v>
      </c>
      <c r="CP38" s="67">
        <f t="shared" si="7"/>
        <v>0</v>
      </c>
      <c r="CQ38" s="68">
        <f t="shared" si="16"/>
        <v>469</v>
      </c>
      <c r="CR38" s="117">
        <f t="shared" si="17"/>
        <v>969</v>
      </c>
      <c r="CS38" s="119">
        <f t="shared" si="9"/>
        <v>169</v>
      </c>
      <c r="CT38" s="120">
        <f t="shared" si="33"/>
        <v>7.4999999999999997E-2</v>
      </c>
      <c r="CU38" s="120">
        <f t="shared" si="18"/>
        <v>3.3333333333333335E-3</v>
      </c>
      <c r="CV38" s="120">
        <f t="shared" si="19"/>
        <v>0.02</v>
      </c>
      <c r="CW38" s="120">
        <f t="shared" si="20"/>
        <v>6.6666666666666666E-2</v>
      </c>
      <c r="CX38" s="120">
        <f t="shared" si="21"/>
        <v>0.11666666666666667</v>
      </c>
      <c r="CY38" s="120">
        <f t="shared" si="22"/>
        <v>0</v>
      </c>
      <c r="CZ38" s="120">
        <f t="shared" si="23"/>
        <v>0</v>
      </c>
      <c r="DA38" s="120">
        <f t="shared" si="24"/>
        <v>0</v>
      </c>
      <c r="DB38" s="120">
        <f t="shared" si="25"/>
        <v>0</v>
      </c>
      <c r="DC38" s="120">
        <f t="shared" si="26"/>
        <v>0</v>
      </c>
      <c r="DD38" s="120">
        <f t="shared" si="27"/>
        <v>0</v>
      </c>
      <c r="DE38" s="120">
        <f t="shared" si="28"/>
        <v>0</v>
      </c>
      <c r="DF38" s="124">
        <f t="shared" si="41"/>
        <v>0.28166666666666662</v>
      </c>
      <c r="DG38" s="122">
        <v>600</v>
      </c>
      <c r="DH38" s="198" t="str">
        <f t="shared" si="30"/>
        <v>BAJO</v>
      </c>
      <c r="DI38" s="123">
        <v>51.84</v>
      </c>
      <c r="DJ38" s="142">
        <f t="shared" si="31"/>
        <v>780</v>
      </c>
      <c r="DK38" s="143">
        <f t="shared" si="32"/>
        <v>1020</v>
      </c>
      <c r="DL38" s="130"/>
      <c r="DM38" s="69"/>
      <c r="DN38" s="70"/>
      <c r="DO38" s="69"/>
      <c r="DP38" s="70"/>
      <c r="DQ38" s="69"/>
      <c r="DR38" s="70"/>
      <c r="DS38" s="69"/>
      <c r="DT38" s="70"/>
      <c r="DU38" s="69"/>
      <c r="DV38" s="70"/>
      <c r="DW38" s="69"/>
      <c r="DX38" s="70"/>
      <c r="DY38" s="69"/>
      <c r="DZ38" s="70"/>
      <c r="EA38" s="69"/>
      <c r="EB38" s="70"/>
      <c r="EC38" s="69"/>
      <c r="ED38" s="70"/>
      <c r="EE38" s="69"/>
      <c r="EF38" s="70"/>
      <c r="EG38" s="69"/>
      <c r="EH38" s="70"/>
      <c r="EI38" s="199"/>
    </row>
    <row r="39" spans="1:139" ht="120" customHeight="1" x14ac:dyDescent="0.25">
      <c r="A39" s="48">
        <v>33</v>
      </c>
      <c r="B39" s="82" t="s">
        <v>52</v>
      </c>
      <c r="C39" s="82" t="s">
        <v>246</v>
      </c>
      <c r="D39" s="83">
        <f t="shared" si="35"/>
        <v>1837</v>
      </c>
      <c r="E39" s="336">
        <v>679</v>
      </c>
      <c r="F39" s="85">
        <v>888</v>
      </c>
      <c r="G39" s="85">
        <v>270</v>
      </c>
      <c r="H39" s="85">
        <v>147</v>
      </c>
      <c r="I39" s="86">
        <v>0</v>
      </c>
      <c r="J39" s="132">
        <f t="shared" si="37"/>
        <v>1984</v>
      </c>
      <c r="K39" s="93">
        <v>81</v>
      </c>
      <c r="L39" s="76">
        <v>43</v>
      </c>
      <c r="M39" s="76">
        <v>155</v>
      </c>
      <c r="N39" s="76">
        <v>124</v>
      </c>
      <c r="O39" s="76">
        <v>140</v>
      </c>
      <c r="P39" s="76"/>
      <c r="Q39" s="76"/>
      <c r="R39" s="76"/>
      <c r="S39" s="76"/>
      <c r="T39" s="76"/>
      <c r="U39" s="76"/>
      <c r="V39" s="76"/>
      <c r="W39" s="64">
        <f t="shared" ref="W39:W62" si="44">SUM(K39:V39)</f>
        <v>543</v>
      </c>
      <c r="X39" s="63">
        <v>62</v>
      </c>
      <c r="Y39" s="76">
        <v>38</v>
      </c>
      <c r="Z39" s="76">
        <v>23</v>
      </c>
      <c r="AA39" s="76">
        <v>31</v>
      </c>
      <c r="AB39" s="76">
        <v>49</v>
      </c>
      <c r="AC39" s="76"/>
      <c r="AD39" s="76"/>
      <c r="AE39" s="76"/>
      <c r="AF39" s="76"/>
      <c r="AG39" s="76"/>
      <c r="AH39" s="76"/>
      <c r="AI39" s="76"/>
      <c r="AJ39" s="65">
        <f t="shared" si="42"/>
        <v>203</v>
      </c>
      <c r="AK39" s="66">
        <f t="shared" si="13"/>
        <v>746</v>
      </c>
      <c r="AL39" s="79">
        <f t="shared" ref="AL39:AL70" si="45">E39+I39+W39</f>
        <v>1222</v>
      </c>
      <c r="AM39" s="80">
        <f t="shared" ref="AM39:AM70" si="46">I39</f>
        <v>0</v>
      </c>
      <c r="AN39" s="81">
        <f t="shared" ref="AN39:AN70" si="47">F39+AJ39</f>
        <v>1091</v>
      </c>
      <c r="AO39" s="95">
        <v>97</v>
      </c>
      <c r="AP39" s="96">
        <v>38</v>
      </c>
      <c r="AQ39" s="96">
        <v>114</v>
      </c>
      <c r="AR39" s="96">
        <v>107</v>
      </c>
      <c r="AS39" s="96">
        <v>116</v>
      </c>
      <c r="AT39" s="96"/>
      <c r="AU39" s="96"/>
      <c r="AV39" s="96"/>
      <c r="AW39" s="96"/>
      <c r="AX39" s="96"/>
      <c r="AY39" s="96"/>
      <c r="AZ39" s="96"/>
      <c r="BA39" s="98">
        <f t="shared" si="43"/>
        <v>472</v>
      </c>
      <c r="BB39" s="105">
        <v>1</v>
      </c>
      <c r="BC39" s="105">
        <v>0</v>
      </c>
      <c r="BD39" s="105">
        <v>0</v>
      </c>
      <c r="BE39" s="105">
        <v>0</v>
      </c>
      <c r="BF39" s="105">
        <v>0</v>
      </c>
      <c r="BG39" s="105"/>
      <c r="BH39" s="105"/>
      <c r="BI39" s="105"/>
      <c r="BJ39" s="105"/>
      <c r="BK39" s="105"/>
      <c r="BL39" s="105"/>
      <c r="BM39" s="105"/>
      <c r="BN39" s="100">
        <f t="shared" si="4"/>
        <v>1</v>
      </c>
      <c r="BO39" s="113">
        <v>0</v>
      </c>
      <c r="BP39" s="85">
        <v>0</v>
      </c>
      <c r="BQ39" s="85">
        <v>0</v>
      </c>
      <c r="BR39" s="85">
        <v>0</v>
      </c>
      <c r="BS39" s="85">
        <v>0</v>
      </c>
      <c r="BT39" s="85"/>
      <c r="BU39" s="85"/>
      <c r="BV39" s="85"/>
      <c r="BW39" s="85"/>
      <c r="BX39" s="85"/>
      <c r="BY39" s="85"/>
      <c r="BZ39" s="88"/>
      <c r="CA39" s="108">
        <f t="shared" si="34"/>
        <v>0</v>
      </c>
      <c r="CB39" s="85">
        <v>10</v>
      </c>
      <c r="CC39" s="85">
        <v>0</v>
      </c>
      <c r="CD39" s="85">
        <v>0</v>
      </c>
      <c r="CE39" s="85">
        <v>0</v>
      </c>
      <c r="CF39" s="85">
        <v>0</v>
      </c>
      <c r="CG39" s="85"/>
      <c r="CH39" s="85"/>
      <c r="CI39" s="85"/>
      <c r="CJ39" s="85"/>
      <c r="CK39" s="85"/>
      <c r="CL39" s="85"/>
      <c r="CM39" s="85"/>
      <c r="CN39" s="109">
        <f t="shared" si="36"/>
        <v>10</v>
      </c>
      <c r="CO39" s="115">
        <f t="shared" si="15"/>
        <v>750</v>
      </c>
      <c r="CP39" s="67">
        <f t="shared" ref="CP39:CP70" si="48">I39</f>
        <v>0</v>
      </c>
      <c r="CQ39" s="68">
        <f t="shared" si="16"/>
        <v>1080</v>
      </c>
      <c r="CR39" s="117">
        <f t="shared" si="17"/>
        <v>1830</v>
      </c>
      <c r="CS39" s="119">
        <f t="shared" si="9"/>
        <v>472</v>
      </c>
      <c r="CT39" s="120">
        <f t="shared" si="33"/>
        <v>8.8181818181818181E-2</v>
      </c>
      <c r="CU39" s="120">
        <f t="shared" si="18"/>
        <v>3.4545454545454546E-2</v>
      </c>
      <c r="CV39" s="120">
        <f t="shared" si="19"/>
        <v>0.10363636363636364</v>
      </c>
      <c r="CW39" s="120">
        <f t="shared" si="20"/>
        <v>9.7272727272727275E-2</v>
      </c>
      <c r="CX39" s="120">
        <f t="shared" si="21"/>
        <v>0.10545454545454545</v>
      </c>
      <c r="CY39" s="120">
        <f t="shared" si="22"/>
        <v>0</v>
      </c>
      <c r="CZ39" s="120">
        <f t="shared" si="23"/>
        <v>0</v>
      </c>
      <c r="DA39" s="120">
        <f t="shared" si="24"/>
        <v>0</v>
      </c>
      <c r="DB39" s="120">
        <f t="shared" si="25"/>
        <v>0</v>
      </c>
      <c r="DC39" s="120">
        <f t="shared" si="26"/>
        <v>0</v>
      </c>
      <c r="DD39" s="120">
        <f t="shared" si="27"/>
        <v>0</v>
      </c>
      <c r="DE39" s="120">
        <f t="shared" si="28"/>
        <v>0</v>
      </c>
      <c r="DF39" s="124">
        <f t="shared" si="41"/>
        <v>0.42909090909090913</v>
      </c>
      <c r="DG39" s="122">
        <v>1100</v>
      </c>
      <c r="DH39" s="198" t="str">
        <f t="shared" si="30"/>
        <v>MUY BUENO</v>
      </c>
      <c r="DI39" s="123">
        <v>95.04</v>
      </c>
      <c r="DJ39" s="142">
        <f t="shared" si="31"/>
        <v>1430</v>
      </c>
      <c r="DK39" s="143">
        <f t="shared" si="32"/>
        <v>1870</v>
      </c>
      <c r="DL39" s="130"/>
      <c r="DM39" s="69"/>
      <c r="DN39" s="70"/>
      <c r="DO39" s="69"/>
      <c r="DP39" s="70"/>
      <c r="DQ39" s="69"/>
      <c r="DR39" s="70"/>
      <c r="DS39" s="69"/>
      <c r="DT39" s="70"/>
      <c r="DU39" s="69"/>
      <c r="DV39" s="70"/>
      <c r="DW39" s="69"/>
      <c r="DX39" s="70"/>
      <c r="DY39" s="69"/>
      <c r="DZ39" s="70"/>
      <c r="EA39" s="69"/>
      <c r="EB39" s="70"/>
      <c r="EC39" s="69"/>
      <c r="ED39" s="70"/>
      <c r="EE39" s="69"/>
      <c r="EF39" s="70"/>
      <c r="EG39" s="69"/>
      <c r="EH39" s="70"/>
      <c r="EI39" s="199"/>
    </row>
    <row r="40" spans="1:139" ht="120" customHeight="1" x14ac:dyDescent="0.25">
      <c r="A40" s="48">
        <v>34</v>
      </c>
      <c r="B40" s="82" t="s">
        <v>113</v>
      </c>
      <c r="C40" s="82" t="s">
        <v>217</v>
      </c>
      <c r="D40" s="83">
        <f t="shared" si="35"/>
        <v>1969</v>
      </c>
      <c r="E40" s="336">
        <v>214</v>
      </c>
      <c r="F40" s="85">
        <v>1072</v>
      </c>
      <c r="G40" s="85">
        <v>683</v>
      </c>
      <c r="H40" s="85">
        <v>128</v>
      </c>
      <c r="I40" s="86">
        <v>0</v>
      </c>
      <c r="J40" s="132">
        <f t="shared" si="37"/>
        <v>2097</v>
      </c>
      <c r="K40" s="93">
        <v>84</v>
      </c>
      <c r="L40" s="76">
        <v>49</v>
      </c>
      <c r="M40" s="76">
        <v>68</v>
      </c>
      <c r="N40" s="76">
        <v>54</v>
      </c>
      <c r="O40" s="76">
        <v>72</v>
      </c>
      <c r="P40" s="76"/>
      <c r="Q40" s="76"/>
      <c r="R40" s="76"/>
      <c r="S40" s="76"/>
      <c r="T40" s="76"/>
      <c r="U40" s="76"/>
      <c r="V40" s="76"/>
      <c r="W40" s="64">
        <f t="shared" si="44"/>
        <v>327</v>
      </c>
      <c r="X40" s="63">
        <v>76</v>
      </c>
      <c r="Y40" s="76">
        <v>57</v>
      </c>
      <c r="Z40" s="76">
        <v>31</v>
      </c>
      <c r="AA40" s="76">
        <v>10</v>
      </c>
      <c r="AB40" s="76">
        <v>10</v>
      </c>
      <c r="AC40" s="76"/>
      <c r="AD40" s="76"/>
      <c r="AE40" s="76"/>
      <c r="AF40" s="76"/>
      <c r="AG40" s="76"/>
      <c r="AH40" s="76"/>
      <c r="AI40" s="76"/>
      <c r="AJ40" s="65">
        <f t="shared" si="42"/>
        <v>184</v>
      </c>
      <c r="AK40" s="66">
        <f t="shared" si="13"/>
        <v>511</v>
      </c>
      <c r="AL40" s="79">
        <f t="shared" si="45"/>
        <v>541</v>
      </c>
      <c r="AM40" s="80">
        <f t="shared" si="46"/>
        <v>0</v>
      </c>
      <c r="AN40" s="81">
        <f t="shared" si="47"/>
        <v>1256</v>
      </c>
      <c r="AO40" s="95">
        <v>71</v>
      </c>
      <c r="AP40" s="96">
        <v>32</v>
      </c>
      <c r="AQ40" s="96">
        <v>66</v>
      </c>
      <c r="AR40" s="96">
        <v>61</v>
      </c>
      <c r="AS40" s="96">
        <v>62</v>
      </c>
      <c r="AT40" s="96"/>
      <c r="AU40" s="96"/>
      <c r="AV40" s="96"/>
      <c r="AW40" s="96"/>
      <c r="AX40" s="96"/>
      <c r="AY40" s="96"/>
      <c r="AZ40" s="96"/>
      <c r="BA40" s="98">
        <f t="shared" si="43"/>
        <v>292</v>
      </c>
      <c r="BB40" s="105">
        <v>0</v>
      </c>
      <c r="BC40" s="105">
        <v>0</v>
      </c>
      <c r="BD40" s="105">
        <v>0</v>
      </c>
      <c r="BE40" s="105">
        <v>1</v>
      </c>
      <c r="BF40" s="105">
        <v>3</v>
      </c>
      <c r="BG40" s="105"/>
      <c r="BH40" s="105"/>
      <c r="BI40" s="105"/>
      <c r="BJ40" s="105"/>
      <c r="BK40" s="105"/>
      <c r="BL40" s="105"/>
      <c r="BM40" s="105"/>
      <c r="BN40" s="100">
        <f t="shared" si="4"/>
        <v>4</v>
      </c>
      <c r="BO40" s="113">
        <v>0</v>
      </c>
      <c r="BP40" s="85">
        <v>1</v>
      </c>
      <c r="BQ40" s="85">
        <v>0</v>
      </c>
      <c r="BR40" s="85">
        <v>2</v>
      </c>
      <c r="BS40" s="85">
        <v>0</v>
      </c>
      <c r="BT40" s="85"/>
      <c r="BU40" s="85"/>
      <c r="BV40" s="85"/>
      <c r="BW40" s="85"/>
      <c r="BX40" s="85"/>
      <c r="BY40" s="85"/>
      <c r="BZ40" s="88"/>
      <c r="CA40" s="108">
        <f t="shared" si="34"/>
        <v>3</v>
      </c>
      <c r="CB40" s="85">
        <v>0</v>
      </c>
      <c r="CC40" s="85">
        <v>0</v>
      </c>
      <c r="CD40" s="85">
        <v>0</v>
      </c>
      <c r="CE40" s="85">
        <v>0</v>
      </c>
      <c r="CF40" s="85">
        <v>1</v>
      </c>
      <c r="CG40" s="85"/>
      <c r="CH40" s="85"/>
      <c r="CI40" s="85"/>
      <c r="CJ40" s="85"/>
      <c r="CK40" s="85"/>
      <c r="CL40" s="85"/>
      <c r="CM40" s="85"/>
      <c r="CN40" s="109">
        <f t="shared" si="36"/>
        <v>1</v>
      </c>
      <c r="CO40" s="115">
        <f t="shared" si="15"/>
        <v>246</v>
      </c>
      <c r="CP40" s="67">
        <f t="shared" si="48"/>
        <v>0</v>
      </c>
      <c r="CQ40" s="68">
        <f t="shared" si="16"/>
        <v>1251</v>
      </c>
      <c r="CR40" s="117">
        <f t="shared" si="17"/>
        <v>1497</v>
      </c>
      <c r="CS40" s="119">
        <f t="shared" si="9"/>
        <v>292</v>
      </c>
      <c r="CT40" s="120">
        <f t="shared" si="33"/>
        <v>9.8748261474269822E-2</v>
      </c>
      <c r="CU40" s="120">
        <f t="shared" si="18"/>
        <v>4.4506258692628649E-2</v>
      </c>
      <c r="CV40" s="120">
        <f t="shared" si="19"/>
        <v>9.1794158553546598E-2</v>
      </c>
      <c r="CW40" s="120">
        <f t="shared" si="20"/>
        <v>8.4840055632823361E-2</v>
      </c>
      <c r="CX40" s="120">
        <f t="shared" si="21"/>
        <v>8.6230876216968011E-2</v>
      </c>
      <c r="CY40" s="120">
        <f t="shared" si="22"/>
        <v>0</v>
      </c>
      <c r="CZ40" s="120">
        <f t="shared" si="23"/>
        <v>0</v>
      </c>
      <c r="DA40" s="120">
        <f t="shared" si="24"/>
        <v>0</v>
      </c>
      <c r="DB40" s="120">
        <f t="shared" si="25"/>
        <v>0</v>
      </c>
      <c r="DC40" s="120">
        <f t="shared" si="26"/>
        <v>0</v>
      </c>
      <c r="DD40" s="120">
        <f t="shared" si="27"/>
        <v>0</v>
      </c>
      <c r="DE40" s="120">
        <f t="shared" si="28"/>
        <v>0</v>
      </c>
      <c r="DF40" s="124">
        <f t="shared" si="41"/>
        <v>0.40611961057023643</v>
      </c>
      <c r="DG40" s="125">
        <v>719</v>
      </c>
      <c r="DH40" s="198" t="str">
        <f t="shared" si="30"/>
        <v>MUY BUENO</v>
      </c>
      <c r="DI40" s="123">
        <v>62.121600000000001</v>
      </c>
      <c r="DJ40" s="142">
        <f t="shared" si="31"/>
        <v>934.7</v>
      </c>
      <c r="DK40" s="143">
        <f t="shared" si="32"/>
        <v>1222.3</v>
      </c>
      <c r="DL40" s="130"/>
      <c r="DM40" s="69"/>
      <c r="DN40" s="70"/>
      <c r="DO40" s="69"/>
      <c r="DP40" s="70"/>
      <c r="DQ40" s="69"/>
      <c r="DR40" s="70"/>
      <c r="DS40" s="69"/>
      <c r="DT40" s="70"/>
      <c r="DU40" s="69"/>
      <c r="DV40" s="70"/>
      <c r="DW40" s="69"/>
      <c r="DX40" s="70"/>
      <c r="DY40" s="69"/>
      <c r="DZ40" s="70"/>
      <c r="EA40" s="69"/>
      <c r="EB40" s="70"/>
      <c r="EC40" s="69"/>
      <c r="ED40" s="70"/>
      <c r="EE40" s="69"/>
      <c r="EF40" s="70"/>
      <c r="EG40" s="69"/>
      <c r="EH40" s="70"/>
      <c r="EI40" s="199"/>
    </row>
    <row r="41" spans="1:139" ht="120" customHeight="1" x14ac:dyDescent="0.25">
      <c r="A41" s="48">
        <v>35</v>
      </c>
      <c r="B41" s="82" t="s">
        <v>53</v>
      </c>
      <c r="C41" s="82" t="s">
        <v>218</v>
      </c>
      <c r="D41" s="83">
        <f t="shared" si="35"/>
        <v>1489</v>
      </c>
      <c r="E41" s="336">
        <v>552</v>
      </c>
      <c r="F41" s="85">
        <v>804</v>
      </c>
      <c r="G41" s="85">
        <v>133</v>
      </c>
      <c r="H41" s="85">
        <v>118</v>
      </c>
      <c r="I41" s="86">
        <v>0</v>
      </c>
      <c r="J41" s="132">
        <f t="shared" si="37"/>
        <v>1607</v>
      </c>
      <c r="K41" s="93">
        <v>51</v>
      </c>
      <c r="L41" s="76">
        <v>41</v>
      </c>
      <c r="M41" s="76">
        <v>71</v>
      </c>
      <c r="N41" s="76">
        <v>88</v>
      </c>
      <c r="O41" s="76">
        <v>42</v>
      </c>
      <c r="P41" s="76"/>
      <c r="Q41" s="76"/>
      <c r="R41" s="76"/>
      <c r="S41" s="76"/>
      <c r="T41" s="76"/>
      <c r="U41" s="76"/>
      <c r="V41" s="76"/>
      <c r="W41" s="64">
        <f t="shared" si="44"/>
        <v>293</v>
      </c>
      <c r="X41" s="63">
        <v>11</v>
      </c>
      <c r="Y41" s="76">
        <v>18</v>
      </c>
      <c r="Z41" s="76">
        <v>9</v>
      </c>
      <c r="AA41" s="76">
        <v>8</v>
      </c>
      <c r="AB41" s="76">
        <v>17</v>
      </c>
      <c r="AC41" s="76"/>
      <c r="AD41" s="76"/>
      <c r="AE41" s="76"/>
      <c r="AF41" s="76"/>
      <c r="AG41" s="76"/>
      <c r="AH41" s="76"/>
      <c r="AI41" s="76"/>
      <c r="AJ41" s="65">
        <f t="shared" si="42"/>
        <v>63</v>
      </c>
      <c r="AK41" s="66">
        <f t="shared" si="13"/>
        <v>356</v>
      </c>
      <c r="AL41" s="79">
        <f t="shared" si="45"/>
        <v>845</v>
      </c>
      <c r="AM41" s="80">
        <f t="shared" si="46"/>
        <v>0</v>
      </c>
      <c r="AN41" s="81">
        <f t="shared" si="47"/>
        <v>867</v>
      </c>
      <c r="AO41" s="95">
        <v>37</v>
      </c>
      <c r="AP41" s="96">
        <v>17</v>
      </c>
      <c r="AQ41" s="96">
        <v>76</v>
      </c>
      <c r="AR41" s="96">
        <v>44</v>
      </c>
      <c r="AS41" s="96">
        <v>51</v>
      </c>
      <c r="AT41" s="96"/>
      <c r="AU41" s="96"/>
      <c r="AV41" s="96"/>
      <c r="AW41" s="96"/>
      <c r="AX41" s="96"/>
      <c r="AY41" s="96"/>
      <c r="AZ41" s="96"/>
      <c r="BA41" s="98">
        <f t="shared" si="43"/>
        <v>225</v>
      </c>
      <c r="BB41" s="105">
        <v>17</v>
      </c>
      <c r="BC41" s="105">
        <v>7</v>
      </c>
      <c r="BD41" s="105">
        <v>6</v>
      </c>
      <c r="BE41" s="105">
        <v>13</v>
      </c>
      <c r="BF41" s="105">
        <v>0</v>
      </c>
      <c r="BG41" s="105"/>
      <c r="BH41" s="105"/>
      <c r="BI41" s="105"/>
      <c r="BJ41" s="105"/>
      <c r="BK41" s="105"/>
      <c r="BL41" s="105"/>
      <c r="BM41" s="105"/>
      <c r="BN41" s="100">
        <f t="shared" si="4"/>
        <v>43</v>
      </c>
      <c r="BO41" s="113">
        <v>0</v>
      </c>
      <c r="BP41" s="85">
        <v>0</v>
      </c>
      <c r="BQ41" s="85">
        <v>1</v>
      </c>
      <c r="BR41" s="85">
        <v>0</v>
      </c>
      <c r="BS41" s="85">
        <v>0</v>
      </c>
      <c r="BT41" s="85"/>
      <c r="BU41" s="85"/>
      <c r="BV41" s="85"/>
      <c r="BW41" s="85"/>
      <c r="BX41" s="85"/>
      <c r="BY41" s="85"/>
      <c r="BZ41" s="88"/>
      <c r="CA41" s="108">
        <f t="shared" si="34"/>
        <v>1</v>
      </c>
      <c r="CB41" s="85">
        <v>0</v>
      </c>
      <c r="CC41" s="85">
        <v>0</v>
      </c>
      <c r="CD41" s="85">
        <v>1</v>
      </c>
      <c r="CE41" s="85">
        <v>0</v>
      </c>
      <c r="CF41" s="85">
        <v>0</v>
      </c>
      <c r="CG41" s="85"/>
      <c r="CH41" s="85"/>
      <c r="CI41" s="85"/>
      <c r="CJ41" s="85"/>
      <c r="CK41" s="85"/>
      <c r="CL41" s="85"/>
      <c r="CM41" s="85"/>
      <c r="CN41" s="109">
        <f t="shared" si="36"/>
        <v>1</v>
      </c>
      <c r="CO41" s="115">
        <f t="shared" si="15"/>
        <v>619</v>
      </c>
      <c r="CP41" s="67">
        <f t="shared" si="48"/>
        <v>0</v>
      </c>
      <c r="CQ41" s="68">
        <f t="shared" si="16"/>
        <v>823</v>
      </c>
      <c r="CR41" s="117">
        <f t="shared" si="17"/>
        <v>1442</v>
      </c>
      <c r="CS41" s="119">
        <f t="shared" si="9"/>
        <v>225</v>
      </c>
      <c r="CT41" s="120">
        <f t="shared" si="33"/>
        <v>6.1666666666666668E-2</v>
      </c>
      <c r="CU41" s="120">
        <f t="shared" si="18"/>
        <v>2.8333333333333332E-2</v>
      </c>
      <c r="CV41" s="120">
        <f t="shared" si="19"/>
        <v>0.12666666666666668</v>
      </c>
      <c r="CW41" s="120">
        <f t="shared" si="20"/>
        <v>7.3333333333333334E-2</v>
      </c>
      <c r="CX41" s="120">
        <f t="shared" si="21"/>
        <v>8.5000000000000006E-2</v>
      </c>
      <c r="CY41" s="120">
        <f t="shared" si="22"/>
        <v>0</v>
      </c>
      <c r="CZ41" s="120">
        <f t="shared" si="23"/>
        <v>0</v>
      </c>
      <c r="DA41" s="120">
        <f t="shared" si="24"/>
        <v>0</v>
      </c>
      <c r="DB41" s="120">
        <f t="shared" si="25"/>
        <v>0</v>
      </c>
      <c r="DC41" s="120">
        <f t="shared" si="26"/>
        <v>0</v>
      </c>
      <c r="DD41" s="120">
        <f t="shared" si="27"/>
        <v>0</v>
      </c>
      <c r="DE41" s="120">
        <f t="shared" si="28"/>
        <v>0</v>
      </c>
      <c r="DF41" s="124">
        <f t="shared" si="41"/>
        <v>0.37500000000000006</v>
      </c>
      <c r="DG41" s="122">
        <v>600</v>
      </c>
      <c r="DH41" s="198" t="str">
        <f t="shared" si="30"/>
        <v>BUENO</v>
      </c>
      <c r="DI41" s="123">
        <v>51.84</v>
      </c>
      <c r="DJ41" s="142">
        <f t="shared" si="31"/>
        <v>780</v>
      </c>
      <c r="DK41" s="143">
        <f t="shared" si="32"/>
        <v>1020</v>
      </c>
      <c r="DL41" s="130"/>
      <c r="DM41" s="69"/>
      <c r="DN41" s="70"/>
      <c r="DO41" s="69"/>
      <c r="DP41" s="70"/>
      <c r="DQ41" s="69"/>
      <c r="DR41" s="70"/>
      <c r="DS41" s="69"/>
      <c r="DT41" s="70"/>
      <c r="DU41" s="69"/>
      <c r="DV41" s="70"/>
      <c r="DW41" s="69"/>
      <c r="DX41" s="70"/>
      <c r="DY41" s="69"/>
      <c r="DZ41" s="70"/>
      <c r="EA41" s="69"/>
      <c r="EB41" s="70"/>
      <c r="EC41" s="69"/>
      <c r="ED41" s="70"/>
      <c r="EE41" s="69"/>
      <c r="EF41" s="70"/>
      <c r="EG41" s="69"/>
      <c r="EH41" s="70"/>
      <c r="EI41" s="199"/>
    </row>
    <row r="42" spans="1:139" ht="120" customHeight="1" x14ac:dyDescent="0.25">
      <c r="A42" s="48">
        <v>36</v>
      </c>
      <c r="B42" s="82" t="s">
        <v>101</v>
      </c>
      <c r="C42" s="82" t="s">
        <v>219</v>
      </c>
      <c r="D42" s="83">
        <f t="shared" si="35"/>
        <v>1349</v>
      </c>
      <c r="E42" s="336">
        <v>711</v>
      </c>
      <c r="F42" s="85">
        <v>476</v>
      </c>
      <c r="G42" s="85">
        <v>162</v>
      </c>
      <c r="H42" s="85">
        <v>37</v>
      </c>
      <c r="I42" s="86">
        <v>0</v>
      </c>
      <c r="J42" s="132">
        <f t="shared" si="37"/>
        <v>1386</v>
      </c>
      <c r="K42" s="93">
        <v>58</v>
      </c>
      <c r="L42" s="76">
        <v>12</v>
      </c>
      <c r="M42" s="76">
        <v>100</v>
      </c>
      <c r="N42" s="76">
        <v>53</v>
      </c>
      <c r="O42" s="76">
        <v>56</v>
      </c>
      <c r="P42" s="76"/>
      <c r="Q42" s="76"/>
      <c r="R42" s="76"/>
      <c r="S42" s="76"/>
      <c r="T42" s="76"/>
      <c r="U42" s="76"/>
      <c r="V42" s="76"/>
      <c r="W42" s="64">
        <f t="shared" si="44"/>
        <v>279</v>
      </c>
      <c r="X42" s="63">
        <v>24</v>
      </c>
      <c r="Y42" s="76">
        <v>5</v>
      </c>
      <c r="Z42" s="76">
        <v>15</v>
      </c>
      <c r="AA42" s="76">
        <v>4</v>
      </c>
      <c r="AB42" s="76">
        <v>9</v>
      </c>
      <c r="AC42" s="76"/>
      <c r="AD42" s="76"/>
      <c r="AE42" s="76"/>
      <c r="AF42" s="76"/>
      <c r="AG42" s="76"/>
      <c r="AH42" s="76"/>
      <c r="AI42" s="76"/>
      <c r="AJ42" s="65">
        <f t="shared" si="42"/>
        <v>57</v>
      </c>
      <c r="AK42" s="66">
        <f t="shared" si="13"/>
        <v>336</v>
      </c>
      <c r="AL42" s="79">
        <f t="shared" si="45"/>
        <v>990</v>
      </c>
      <c r="AM42" s="80">
        <f t="shared" si="46"/>
        <v>0</v>
      </c>
      <c r="AN42" s="81">
        <f t="shared" si="47"/>
        <v>533</v>
      </c>
      <c r="AO42" s="95">
        <v>42</v>
      </c>
      <c r="AP42" s="96">
        <v>26</v>
      </c>
      <c r="AQ42" s="96">
        <v>78</v>
      </c>
      <c r="AR42" s="96">
        <v>111</v>
      </c>
      <c r="AS42" s="96">
        <v>77</v>
      </c>
      <c r="AT42" s="96"/>
      <c r="AU42" s="96"/>
      <c r="AV42" s="96"/>
      <c r="AW42" s="96"/>
      <c r="AX42" s="96"/>
      <c r="AY42" s="96"/>
      <c r="AZ42" s="96"/>
      <c r="BA42" s="98">
        <f t="shared" si="43"/>
        <v>334</v>
      </c>
      <c r="BB42" s="105">
        <v>2</v>
      </c>
      <c r="BC42" s="105">
        <v>0</v>
      </c>
      <c r="BD42" s="105">
        <v>2</v>
      </c>
      <c r="BE42" s="105">
        <v>0</v>
      </c>
      <c r="BF42" s="105">
        <v>3</v>
      </c>
      <c r="BG42" s="105"/>
      <c r="BH42" s="105"/>
      <c r="BI42" s="105"/>
      <c r="BJ42" s="105"/>
      <c r="BK42" s="105"/>
      <c r="BL42" s="105"/>
      <c r="BM42" s="105"/>
      <c r="BN42" s="100">
        <f t="shared" si="4"/>
        <v>7</v>
      </c>
      <c r="BO42" s="113">
        <v>0</v>
      </c>
      <c r="BP42" s="85">
        <v>0</v>
      </c>
      <c r="BQ42" s="85">
        <v>0</v>
      </c>
      <c r="BR42" s="85">
        <v>0</v>
      </c>
      <c r="BS42" s="85">
        <v>0</v>
      </c>
      <c r="BT42" s="85"/>
      <c r="BU42" s="85"/>
      <c r="BV42" s="85"/>
      <c r="BW42" s="85"/>
      <c r="BX42" s="85"/>
      <c r="BY42" s="85"/>
      <c r="BZ42" s="88"/>
      <c r="CA42" s="108">
        <f t="shared" si="34"/>
        <v>0</v>
      </c>
      <c r="CB42" s="85">
        <v>2</v>
      </c>
      <c r="CC42" s="85">
        <v>0</v>
      </c>
      <c r="CD42" s="85">
        <v>0</v>
      </c>
      <c r="CE42" s="85">
        <v>0</v>
      </c>
      <c r="CF42" s="85">
        <v>0</v>
      </c>
      <c r="CG42" s="85"/>
      <c r="CH42" s="85"/>
      <c r="CI42" s="85"/>
      <c r="CJ42" s="85"/>
      <c r="CK42" s="85"/>
      <c r="CL42" s="85"/>
      <c r="CM42" s="85"/>
      <c r="CN42" s="109">
        <f t="shared" si="36"/>
        <v>2</v>
      </c>
      <c r="CO42" s="115">
        <f t="shared" si="15"/>
        <v>656</v>
      </c>
      <c r="CP42" s="67">
        <f t="shared" si="48"/>
        <v>0</v>
      </c>
      <c r="CQ42" s="68">
        <f t="shared" si="16"/>
        <v>524</v>
      </c>
      <c r="CR42" s="117">
        <f t="shared" si="17"/>
        <v>1180</v>
      </c>
      <c r="CS42" s="119">
        <f t="shared" si="9"/>
        <v>334</v>
      </c>
      <c r="CT42" s="120">
        <f t="shared" si="33"/>
        <v>7.0000000000000007E-2</v>
      </c>
      <c r="CU42" s="120">
        <f t="shared" si="18"/>
        <v>4.3333333333333335E-2</v>
      </c>
      <c r="CV42" s="120">
        <f t="shared" si="19"/>
        <v>0.13</v>
      </c>
      <c r="CW42" s="120">
        <f t="shared" si="20"/>
        <v>0.185</v>
      </c>
      <c r="CX42" s="120">
        <f t="shared" si="21"/>
        <v>0.12833333333333333</v>
      </c>
      <c r="CY42" s="120">
        <f t="shared" si="22"/>
        <v>0</v>
      </c>
      <c r="CZ42" s="120">
        <f t="shared" si="23"/>
        <v>0</v>
      </c>
      <c r="DA42" s="120">
        <f t="shared" si="24"/>
        <v>0</v>
      </c>
      <c r="DB42" s="120">
        <f t="shared" si="25"/>
        <v>0</v>
      </c>
      <c r="DC42" s="120">
        <f t="shared" si="26"/>
        <v>0</v>
      </c>
      <c r="DD42" s="120">
        <f t="shared" si="27"/>
        <v>0</v>
      </c>
      <c r="DE42" s="120">
        <f t="shared" si="28"/>
        <v>0</v>
      </c>
      <c r="DF42" s="124">
        <f>SUM(CT42:DE42)</f>
        <v>0.55666666666666664</v>
      </c>
      <c r="DG42" s="122">
        <v>600</v>
      </c>
      <c r="DH42" s="198" t="str">
        <f t="shared" si="30"/>
        <v>MUY BUENO</v>
      </c>
      <c r="DI42" s="123">
        <v>51.84</v>
      </c>
      <c r="DJ42" s="142">
        <f t="shared" si="31"/>
        <v>780</v>
      </c>
      <c r="DK42" s="143">
        <f t="shared" si="32"/>
        <v>1020</v>
      </c>
      <c r="DL42" s="130"/>
      <c r="DM42" s="69"/>
      <c r="DN42" s="70"/>
      <c r="DO42" s="69"/>
      <c r="DP42" s="70"/>
      <c r="DQ42" s="69"/>
      <c r="DR42" s="70"/>
      <c r="DS42" s="69"/>
      <c r="DT42" s="70"/>
      <c r="DU42" s="69"/>
      <c r="DV42" s="70"/>
      <c r="DW42" s="69"/>
      <c r="DX42" s="70"/>
      <c r="DY42" s="69"/>
      <c r="DZ42" s="70"/>
      <c r="EA42" s="69"/>
      <c r="EB42" s="70"/>
      <c r="EC42" s="69"/>
      <c r="ED42" s="70"/>
      <c r="EE42" s="69"/>
      <c r="EF42" s="70"/>
      <c r="EG42" s="69"/>
      <c r="EH42" s="70"/>
      <c r="EI42" s="199"/>
    </row>
    <row r="43" spans="1:139" ht="120" customHeight="1" x14ac:dyDescent="0.25">
      <c r="A43" s="48">
        <v>37</v>
      </c>
      <c r="B43" s="82" t="s">
        <v>54</v>
      </c>
      <c r="C43" s="82" t="s">
        <v>220</v>
      </c>
      <c r="D43" s="83">
        <f t="shared" si="35"/>
        <v>1558</v>
      </c>
      <c r="E43" s="336">
        <v>539</v>
      </c>
      <c r="F43" s="85">
        <v>727</v>
      </c>
      <c r="G43" s="85">
        <v>292</v>
      </c>
      <c r="H43" s="85">
        <v>25</v>
      </c>
      <c r="I43" s="86">
        <v>0</v>
      </c>
      <c r="J43" s="132">
        <f t="shared" si="37"/>
        <v>1583</v>
      </c>
      <c r="K43" s="93">
        <v>67</v>
      </c>
      <c r="L43" s="76">
        <v>31</v>
      </c>
      <c r="M43" s="76">
        <v>49</v>
      </c>
      <c r="N43" s="76">
        <v>23</v>
      </c>
      <c r="O43" s="76">
        <v>116</v>
      </c>
      <c r="P43" s="76"/>
      <c r="Q43" s="76"/>
      <c r="R43" s="76"/>
      <c r="S43" s="76"/>
      <c r="T43" s="76"/>
      <c r="U43" s="76"/>
      <c r="V43" s="76"/>
      <c r="W43" s="64">
        <f t="shared" si="44"/>
        <v>286</v>
      </c>
      <c r="X43" s="63">
        <v>19</v>
      </c>
      <c r="Y43" s="76">
        <v>15</v>
      </c>
      <c r="Z43" s="76">
        <v>70</v>
      </c>
      <c r="AA43" s="76">
        <v>21</v>
      </c>
      <c r="AB43" s="76">
        <v>103</v>
      </c>
      <c r="AC43" s="76"/>
      <c r="AD43" s="76"/>
      <c r="AE43" s="76"/>
      <c r="AF43" s="76"/>
      <c r="AG43" s="76"/>
      <c r="AH43" s="76"/>
      <c r="AI43" s="76"/>
      <c r="AJ43" s="65">
        <f t="shared" si="42"/>
        <v>228</v>
      </c>
      <c r="AK43" s="66">
        <f t="shared" si="13"/>
        <v>514</v>
      </c>
      <c r="AL43" s="79">
        <f t="shared" si="45"/>
        <v>825</v>
      </c>
      <c r="AM43" s="80">
        <f t="shared" si="46"/>
        <v>0</v>
      </c>
      <c r="AN43" s="81">
        <f t="shared" si="47"/>
        <v>955</v>
      </c>
      <c r="AO43" s="95">
        <v>46</v>
      </c>
      <c r="AP43" s="96">
        <v>44</v>
      </c>
      <c r="AQ43" s="96">
        <v>49</v>
      </c>
      <c r="AR43" s="96">
        <v>44</v>
      </c>
      <c r="AS43" s="96">
        <v>76</v>
      </c>
      <c r="AT43" s="96"/>
      <c r="AU43" s="96"/>
      <c r="AV43" s="96"/>
      <c r="AW43" s="96"/>
      <c r="AX43" s="96"/>
      <c r="AY43" s="96"/>
      <c r="AZ43" s="96"/>
      <c r="BA43" s="98">
        <f t="shared" si="43"/>
        <v>259</v>
      </c>
      <c r="BB43" s="105">
        <v>1</v>
      </c>
      <c r="BC43" s="105">
        <v>1</v>
      </c>
      <c r="BD43" s="105">
        <v>1</v>
      </c>
      <c r="BE43" s="105">
        <v>1</v>
      </c>
      <c r="BF43" s="105">
        <v>3</v>
      </c>
      <c r="BG43" s="105"/>
      <c r="BH43" s="105"/>
      <c r="BI43" s="105"/>
      <c r="BJ43" s="105"/>
      <c r="BK43" s="105"/>
      <c r="BL43" s="105"/>
      <c r="BM43" s="105"/>
      <c r="BN43" s="100">
        <f t="shared" si="4"/>
        <v>7</v>
      </c>
      <c r="BO43" s="113">
        <v>0</v>
      </c>
      <c r="BP43" s="85">
        <v>0</v>
      </c>
      <c r="BQ43" s="85">
        <v>0</v>
      </c>
      <c r="BR43" s="85">
        <v>0</v>
      </c>
      <c r="BS43" s="85">
        <v>0</v>
      </c>
      <c r="BT43" s="85"/>
      <c r="BU43" s="85"/>
      <c r="BV43" s="85"/>
      <c r="BW43" s="85"/>
      <c r="BX43" s="85"/>
      <c r="BY43" s="85"/>
      <c r="BZ43" s="88"/>
      <c r="CA43" s="108">
        <f t="shared" si="34"/>
        <v>0</v>
      </c>
      <c r="CB43" s="85">
        <v>0</v>
      </c>
      <c r="CC43" s="85">
        <v>0</v>
      </c>
      <c r="CD43" s="85">
        <v>0</v>
      </c>
      <c r="CE43" s="85">
        <v>0</v>
      </c>
      <c r="CF43" s="85">
        <v>5</v>
      </c>
      <c r="CG43" s="85"/>
      <c r="CH43" s="85"/>
      <c r="CI43" s="85"/>
      <c r="CJ43" s="85"/>
      <c r="CK43" s="85"/>
      <c r="CL43" s="85"/>
      <c r="CM43" s="85"/>
      <c r="CN43" s="109">
        <f t="shared" si="36"/>
        <v>5</v>
      </c>
      <c r="CO43" s="115">
        <f t="shared" si="15"/>
        <v>566</v>
      </c>
      <c r="CP43" s="67">
        <f t="shared" si="48"/>
        <v>0</v>
      </c>
      <c r="CQ43" s="68">
        <f t="shared" si="16"/>
        <v>943</v>
      </c>
      <c r="CR43" s="117">
        <f t="shared" si="17"/>
        <v>1509</v>
      </c>
      <c r="CS43" s="119">
        <f t="shared" si="9"/>
        <v>259</v>
      </c>
      <c r="CT43" s="120">
        <f t="shared" si="33"/>
        <v>4.8728813559322036E-2</v>
      </c>
      <c r="CU43" s="120">
        <f t="shared" si="18"/>
        <v>4.6610169491525424E-2</v>
      </c>
      <c r="CV43" s="120">
        <f t="shared" si="19"/>
        <v>5.190677966101695E-2</v>
      </c>
      <c r="CW43" s="120">
        <f t="shared" si="20"/>
        <v>4.6610169491525424E-2</v>
      </c>
      <c r="CX43" s="120">
        <f t="shared" si="21"/>
        <v>8.050847457627118E-2</v>
      </c>
      <c r="CY43" s="120">
        <f t="shared" si="22"/>
        <v>0</v>
      </c>
      <c r="CZ43" s="120">
        <f t="shared" si="23"/>
        <v>0</v>
      </c>
      <c r="DA43" s="120">
        <f t="shared" si="24"/>
        <v>0</v>
      </c>
      <c r="DB43" s="120">
        <f t="shared" si="25"/>
        <v>0</v>
      </c>
      <c r="DC43" s="120">
        <f t="shared" si="26"/>
        <v>0</v>
      </c>
      <c r="DD43" s="120">
        <f t="shared" si="27"/>
        <v>0</v>
      </c>
      <c r="DE43" s="120">
        <f t="shared" si="28"/>
        <v>0</v>
      </c>
      <c r="DF43" s="124">
        <f t="shared" si="41"/>
        <v>0.27436440677966101</v>
      </c>
      <c r="DG43" s="125">
        <v>944</v>
      </c>
      <c r="DH43" s="198" t="str">
        <f t="shared" si="30"/>
        <v>BAJO</v>
      </c>
      <c r="DI43" s="123">
        <v>81.561599999999999</v>
      </c>
      <c r="DJ43" s="142">
        <f t="shared" si="31"/>
        <v>1227.2</v>
      </c>
      <c r="DK43" s="143">
        <f t="shared" si="32"/>
        <v>1604.8</v>
      </c>
      <c r="DL43" s="130"/>
      <c r="DM43" s="69"/>
      <c r="DN43" s="70"/>
      <c r="DO43" s="69"/>
      <c r="DP43" s="70"/>
      <c r="DQ43" s="69"/>
      <c r="DR43" s="70"/>
      <c r="DS43" s="69"/>
      <c r="DT43" s="70"/>
      <c r="DU43" s="69"/>
      <c r="DV43" s="70"/>
      <c r="DW43" s="69"/>
      <c r="DX43" s="70"/>
      <c r="DY43" s="69"/>
      <c r="DZ43" s="70"/>
      <c r="EA43" s="69"/>
      <c r="EB43" s="70"/>
      <c r="EC43" s="69"/>
      <c r="ED43" s="70"/>
      <c r="EE43" s="69"/>
      <c r="EF43" s="70"/>
      <c r="EG43" s="69"/>
      <c r="EH43" s="70"/>
      <c r="EI43" s="199"/>
    </row>
    <row r="44" spans="1:139" s="3" customFormat="1" ht="120" customHeight="1" x14ac:dyDescent="0.25">
      <c r="A44" s="341">
        <v>38</v>
      </c>
      <c r="B44" s="342" t="s">
        <v>114</v>
      </c>
      <c r="C44" s="342" t="s">
        <v>252</v>
      </c>
      <c r="D44" s="343">
        <f t="shared" si="35"/>
        <v>406</v>
      </c>
      <c r="E44" s="337">
        <v>224</v>
      </c>
      <c r="F44" s="88">
        <v>118</v>
      </c>
      <c r="G44" s="88">
        <v>64</v>
      </c>
      <c r="H44" s="88">
        <v>50</v>
      </c>
      <c r="I44" s="344">
        <v>0</v>
      </c>
      <c r="J44" s="345">
        <f t="shared" si="37"/>
        <v>456</v>
      </c>
      <c r="K44" s="94">
        <v>19</v>
      </c>
      <c r="L44" s="77">
        <v>19</v>
      </c>
      <c r="M44" s="77">
        <v>55</v>
      </c>
      <c r="N44" s="77">
        <v>30</v>
      </c>
      <c r="O44" s="77">
        <v>33</v>
      </c>
      <c r="P44" s="77"/>
      <c r="Q44" s="77"/>
      <c r="R44" s="77"/>
      <c r="S44" s="77"/>
      <c r="T44" s="77"/>
      <c r="U44" s="77"/>
      <c r="V44" s="77"/>
      <c r="W44" s="64">
        <f t="shared" si="44"/>
        <v>156</v>
      </c>
      <c r="X44" s="71">
        <v>1</v>
      </c>
      <c r="Y44" s="77">
        <v>5</v>
      </c>
      <c r="Z44" s="77">
        <v>4</v>
      </c>
      <c r="AA44" s="77">
        <v>4</v>
      </c>
      <c r="AB44" s="77">
        <v>15</v>
      </c>
      <c r="AC44" s="77"/>
      <c r="AD44" s="77"/>
      <c r="AE44" s="77"/>
      <c r="AF44" s="77"/>
      <c r="AG44" s="77"/>
      <c r="AH44" s="77"/>
      <c r="AI44" s="77"/>
      <c r="AJ44" s="64">
        <f t="shared" si="42"/>
        <v>29</v>
      </c>
      <c r="AK44" s="75">
        <f t="shared" si="13"/>
        <v>185</v>
      </c>
      <c r="AL44" s="79">
        <f t="shared" si="45"/>
        <v>380</v>
      </c>
      <c r="AM44" s="80">
        <f t="shared" si="46"/>
        <v>0</v>
      </c>
      <c r="AN44" s="81">
        <f t="shared" si="47"/>
        <v>147</v>
      </c>
      <c r="AO44" s="102">
        <v>22</v>
      </c>
      <c r="AP44" s="97">
        <v>25</v>
      </c>
      <c r="AQ44" s="97">
        <v>39</v>
      </c>
      <c r="AR44" s="97">
        <v>39</v>
      </c>
      <c r="AS44" s="97">
        <v>37</v>
      </c>
      <c r="AT44" s="97"/>
      <c r="AU44" s="97"/>
      <c r="AV44" s="97"/>
      <c r="AW44" s="97"/>
      <c r="AX44" s="97"/>
      <c r="AY44" s="97"/>
      <c r="AZ44" s="97"/>
      <c r="BA44" s="103">
        <f t="shared" si="43"/>
        <v>162</v>
      </c>
      <c r="BB44" s="106">
        <v>2</v>
      </c>
      <c r="BC44" s="106">
        <v>0</v>
      </c>
      <c r="BD44" s="106">
        <v>1</v>
      </c>
      <c r="BE44" s="106">
        <v>10</v>
      </c>
      <c r="BF44" s="106">
        <v>4</v>
      </c>
      <c r="BG44" s="106"/>
      <c r="BH44" s="106"/>
      <c r="BI44" s="106"/>
      <c r="BJ44" s="106"/>
      <c r="BK44" s="106"/>
      <c r="BL44" s="106"/>
      <c r="BM44" s="106"/>
      <c r="BN44" s="104">
        <f t="shared" si="4"/>
        <v>17</v>
      </c>
      <c r="BO44" s="114">
        <v>1</v>
      </c>
      <c r="BP44" s="88">
        <v>0</v>
      </c>
      <c r="BQ44" s="88">
        <v>1</v>
      </c>
      <c r="BR44" s="88">
        <v>5</v>
      </c>
      <c r="BS44" s="88">
        <v>0</v>
      </c>
      <c r="BT44" s="88"/>
      <c r="BU44" s="88"/>
      <c r="BV44" s="88"/>
      <c r="BW44" s="88"/>
      <c r="BX44" s="88"/>
      <c r="BY44" s="88"/>
      <c r="BZ44" s="88"/>
      <c r="CA44" s="111">
        <f t="shared" si="34"/>
        <v>7</v>
      </c>
      <c r="CB44" s="88">
        <v>1</v>
      </c>
      <c r="CC44" s="88">
        <v>0</v>
      </c>
      <c r="CD44" s="88">
        <v>1</v>
      </c>
      <c r="CE44" s="88">
        <v>28</v>
      </c>
      <c r="CF44" s="88">
        <v>0</v>
      </c>
      <c r="CG44" s="88"/>
      <c r="CH44" s="88"/>
      <c r="CI44" s="88"/>
      <c r="CJ44" s="88"/>
      <c r="CK44" s="88"/>
      <c r="CL44" s="88"/>
      <c r="CM44" s="88"/>
      <c r="CN44" s="112">
        <f t="shared" si="36"/>
        <v>30</v>
      </c>
      <c r="CO44" s="346">
        <f t="shared" si="15"/>
        <v>211</v>
      </c>
      <c r="CP44" s="347">
        <f t="shared" si="48"/>
        <v>0</v>
      </c>
      <c r="CQ44" s="348">
        <f t="shared" si="16"/>
        <v>100</v>
      </c>
      <c r="CR44" s="118">
        <f t="shared" si="17"/>
        <v>311</v>
      </c>
      <c r="CS44" s="126">
        <f t="shared" si="9"/>
        <v>162</v>
      </c>
      <c r="CT44" s="349">
        <f t="shared" si="33"/>
        <v>2.9729729729729731E-2</v>
      </c>
      <c r="CU44" s="349">
        <f t="shared" si="18"/>
        <v>3.3783783783783786E-2</v>
      </c>
      <c r="CV44" s="349">
        <f t="shared" si="19"/>
        <v>5.2702702702702706E-2</v>
      </c>
      <c r="CW44" s="349">
        <f t="shared" si="20"/>
        <v>5.2702702702702706E-2</v>
      </c>
      <c r="CX44" s="349">
        <f t="shared" si="21"/>
        <v>0.05</v>
      </c>
      <c r="CY44" s="349">
        <f t="shared" si="22"/>
        <v>0</v>
      </c>
      <c r="CZ44" s="349">
        <f t="shared" si="23"/>
        <v>0</v>
      </c>
      <c r="DA44" s="349">
        <f t="shared" si="24"/>
        <v>0</v>
      </c>
      <c r="DB44" s="349">
        <f t="shared" si="25"/>
        <v>0</v>
      </c>
      <c r="DC44" s="349">
        <f t="shared" si="26"/>
        <v>0</v>
      </c>
      <c r="DD44" s="349">
        <f t="shared" si="27"/>
        <v>0</v>
      </c>
      <c r="DE44" s="349">
        <f t="shared" si="28"/>
        <v>0</v>
      </c>
      <c r="DF44" s="124">
        <f t="shared" si="41"/>
        <v>0.2189189189189189</v>
      </c>
      <c r="DG44" s="350">
        <v>740</v>
      </c>
      <c r="DH44" s="351" t="str">
        <f t="shared" si="30"/>
        <v>MUY BAJO</v>
      </c>
      <c r="DI44" s="352">
        <v>63.936</v>
      </c>
      <c r="DJ44" s="353">
        <f t="shared" si="31"/>
        <v>962</v>
      </c>
      <c r="DK44" s="354">
        <f t="shared" si="32"/>
        <v>1258</v>
      </c>
      <c r="DL44" s="131"/>
      <c r="DM44" s="72"/>
      <c r="DN44" s="73"/>
      <c r="DO44" s="72"/>
      <c r="DP44" s="73"/>
      <c r="DQ44" s="72"/>
      <c r="DR44" s="73"/>
      <c r="DS44" s="72"/>
      <c r="DT44" s="73"/>
      <c r="DU44" s="72"/>
      <c r="DV44" s="73"/>
      <c r="DW44" s="72"/>
      <c r="DX44" s="73"/>
      <c r="DY44" s="72"/>
      <c r="DZ44" s="73"/>
      <c r="EA44" s="72"/>
      <c r="EB44" s="73"/>
      <c r="EC44" s="72"/>
      <c r="ED44" s="73"/>
      <c r="EE44" s="72"/>
      <c r="EF44" s="73"/>
      <c r="EG44" s="72"/>
      <c r="EH44" s="73"/>
      <c r="EI44" s="200"/>
    </row>
    <row r="45" spans="1:139" ht="120" customHeight="1" x14ac:dyDescent="0.25">
      <c r="A45" s="48">
        <v>39</v>
      </c>
      <c r="B45" s="82" t="s">
        <v>55</v>
      </c>
      <c r="C45" s="82" t="s">
        <v>221</v>
      </c>
      <c r="D45" s="83">
        <f t="shared" si="35"/>
        <v>1983</v>
      </c>
      <c r="E45" s="336">
        <v>278</v>
      </c>
      <c r="F45" s="85">
        <v>1404</v>
      </c>
      <c r="G45" s="85">
        <v>301</v>
      </c>
      <c r="H45" s="85">
        <v>76</v>
      </c>
      <c r="I45" s="86">
        <v>0</v>
      </c>
      <c r="J45" s="132">
        <f t="shared" si="37"/>
        <v>2059</v>
      </c>
      <c r="K45" s="93">
        <v>98</v>
      </c>
      <c r="L45" s="76">
        <v>94</v>
      </c>
      <c r="M45" s="76">
        <v>59</v>
      </c>
      <c r="N45" s="76">
        <v>107</v>
      </c>
      <c r="O45" s="76">
        <v>103</v>
      </c>
      <c r="P45" s="76"/>
      <c r="Q45" s="76"/>
      <c r="R45" s="76"/>
      <c r="S45" s="76"/>
      <c r="T45" s="76"/>
      <c r="U45" s="76"/>
      <c r="V45" s="76"/>
      <c r="W45" s="64">
        <f t="shared" si="44"/>
        <v>461</v>
      </c>
      <c r="X45" s="63">
        <v>66</v>
      </c>
      <c r="Y45" s="76">
        <v>35</v>
      </c>
      <c r="Z45" s="76">
        <v>45</v>
      </c>
      <c r="AA45" s="76">
        <v>27</v>
      </c>
      <c r="AB45" s="76">
        <v>34</v>
      </c>
      <c r="AC45" s="76"/>
      <c r="AD45" s="76"/>
      <c r="AE45" s="76"/>
      <c r="AF45" s="76"/>
      <c r="AG45" s="76"/>
      <c r="AH45" s="76"/>
      <c r="AI45" s="76"/>
      <c r="AJ45" s="65">
        <f t="shared" si="42"/>
        <v>207</v>
      </c>
      <c r="AK45" s="66">
        <f t="shared" si="13"/>
        <v>668</v>
      </c>
      <c r="AL45" s="79">
        <f t="shared" si="45"/>
        <v>739</v>
      </c>
      <c r="AM45" s="80">
        <f t="shared" si="46"/>
        <v>0</v>
      </c>
      <c r="AN45" s="81">
        <f t="shared" si="47"/>
        <v>1611</v>
      </c>
      <c r="AO45" s="95">
        <v>97</v>
      </c>
      <c r="AP45" s="96">
        <v>69</v>
      </c>
      <c r="AQ45" s="96">
        <v>86</v>
      </c>
      <c r="AR45" s="96">
        <v>83</v>
      </c>
      <c r="AS45" s="96">
        <v>84</v>
      </c>
      <c r="AT45" s="96"/>
      <c r="AU45" s="96"/>
      <c r="AV45" s="96"/>
      <c r="AW45" s="96"/>
      <c r="AX45" s="96"/>
      <c r="AY45" s="96"/>
      <c r="AZ45" s="96"/>
      <c r="BA45" s="98">
        <f t="shared" si="43"/>
        <v>419</v>
      </c>
      <c r="BB45" s="105">
        <v>1</v>
      </c>
      <c r="BC45" s="105">
        <v>0</v>
      </c>
      <c r="BD45" s="105">
        <v>0</v>
      </c>
      <c r="BE45" s="105">
        <v>0</v>
      </c>
      <c r="BF45" s="105">
        <v>0</v>
      </c>
      <c r="BG45" s="105"/>
      <c r="BH45" s="105"/>
      <c r="BI45" s="105"/>
      <c r="BJ45" s="105"/>
      <c r="BK45" s="105"/>
      <c r="BL45" s="105"/>
      <c r="BM45" s="105"/>
      <c r="BN45" s="100">
        <f t="shared" si="4"/>
        <v>1</v>
      </c>
      <c r="BO45" s="113">
        <v>0</v>
      </c>
      <c r="BP45" s="85">
        <v>0</v>
      </c>
      <c r="BQ45" s="85">
        <v>2</v>
      </c>
      <c r="BR45" s="85">
        <v>0</v>
      </c>
      <c r="BS45" s="85">
        <v>3</v>
      </c>
      <c r="BT45" s="85"/>
      <c r="BU45" s="85"/>
      <c r="BV45" s="85"/>
      <c r="BW45" s="85"/>
      <c r="BX45" s="85"/>
      <c r="BY45" s="85"/>
      <c r="BZ45" s="88"/>
      <c r="CA45" s="108">
        <f t="shared" si="34"/>
        <v>5</v>
      </c>
      <c r="CB45" s="85">
        <v>0</v>
      </c>
      <c r="CC45" s="85">
        <v>0</v>
      </c>
      <c r="CD45" s="85">
        <v>1</v>
      </c>
      <c r="CE45" s="85">
        <v>0</v>
      </c>
      <c r="CF45" s="85">
        <v>0</v>
      </c>
      <c r="CG45" s="85"/>
      <c r="CH45" s="85"/>
      <c r="CI45" s="85"/>
      <c r="CJ45" s="85"/>
      <c r="CK45" s="85"/>
      <c r="CL45" s="85"/>
      <c r="CM45" s="85"/>
      <c r="CN45" s="109">
        <f t="shared" si="36"/>
        <v>1</v>
      </c>
      <c r="CO45" s="115">
        <f t="shared" si="15"/>
        <v>315</v>
      </c>
      <c r="CP45" s="67">
        <f t="shared" si="48"/>
        <v>0</v>
      </c>
      <c r="CQ45" s="68">
        <f t="shared" si="16"/>
        <v>1609</v>
      </c>
      <c r="CR45" s="117">
        <f t="shared" si="17"/>
        <v>1924</v>
      </c>
      <c r="CS45" s="119">
        <f t="shared" si="9"/>
        <v>419</v>
      </c>
      <c r="CT45" s="120">
        <f t="shared" si="33"/>
        <v>0.104638619201726</v>
      </c>
      <c r="CU45" s="120">
        <f t="shared" si="18"/>
        <v>7.4433656957928807E-2</v>
      </c>
      <c r="CV45" s="120">
        <f t="shared" si="19"/>
        <v>9.2772384034519956E-2</v>
      </c>
      <c r="CW45" s="120">
        <f t="shared" si="20"/>
        <v>8.9536138079827396E-2</v>
      </c>
      <c r="CX45" s="120">
        <f t="shared" si="21"/>
        <v>9.0614886731391592E-2</v>
      </c>
      <c r="CY45" s="120">
        <f t="shared" si="22"/>
        <v>0</v>
      </c>
      <c r="CZ45" s="120">
        <f t="shared" si="23"/>
        <v>0</v>
      </c>
      <c r="DA45" s="120">
        <f t="shared" si="24"/>
        <v>0</v>
      </c>
      <c r="DB45" s="120">
        <f t="shared" si="25"/>
        <v>0</v>
      </c>
      <c r="DC45" s="120">
        <f t="shared" si="26"/>
        <v>0</v>
      </c>
      <c r="DD45" s="120">
        <f t="shared" si="27"/>
        <v>0</v>
      </c>
      <c r="DE45" s="120">
        <f t="shared" si="28"/>
        <v>0</v>
      </c>
      <c r="DF45" s="124">
        <f t="shared" si="41"/>
        <v>0.45199568500539378</v>
      </c>
      <c r="DG45" s="125">
        <v>927</v>
      </c>
      <c r="DH45" s="198" t="str">
        <f t="shared" si="30"/>
        <v>MUY BUENO</v>
      </c>
      <c r="DI45" s="123">
        <v>80.092800000000011</v>
      </c>
      <c r="DJ45" s="142">
        <f t="shared" si="31"/>
        <v>1205.1000000000001</v>
      </c>
      <c r="DK45" s="143">
        <f t="shared" si="32"/>
        <v>1575.8999999999999</v>
      </c>
      <c r="DL45" s="130"/>
      <c r="DM45" s="69"/>
      <c r="DN45" s="70"/>
      <c r="DO45" s="69"/>
      <c r="DP45" s="70"/>
      <c r="DQ45" s="69"/>
      <c r="DR45" s="70"/>
      <c r="DS45" s="69"/>
      <c r="DT45" s="70"/>
      <c r="DU45" s="69"/>
      <c r="DV45" s="70"/>
      <c r="DW45" s="69"/>
      <c r="DX45" s="70"/>
      <c r="DY45" s="69"/>
      <c r="DZ45" s="70"/>
      <c r="EA45" s="69"/>
      <c r="EB45" s="70"/>
      <c r="EC45" s="69"/>
      <c r="ED45" s="70"/>
      <c r="EE45" s="69"/>
      <c r="EF45" s="70"/>
      <c r="EG45" s="69"/>
      <c r="EH45" s="70"/>
      <c r="EI45" s="199"/>
    </row>
    <row r="46" spans="1:139" ht="120" customHeight="1" x14ac:dyDescent="0.25">
      <c r="A46" s="48">
        <v>40</v>
      </c>
      <c r="B46" s="82" t="s">
        <v>67</v>
      </c>
      <c r="C46" s="82" t="s">
        <v>222</v>
      </c>
      <c r="D46" s="83">
        <f>E46+F46+G46+I46</f>
        <v>7963</v>
      </c>
      <c r="E46" s="336">
        <v>344</v>
      </c>
      <c r="F46" s="85">
        <v>7529</v>
      </c>
      <c r="G46" s="85">
        <v>90</v>
      </c>
      <c r="H46" s="85">
        <v>44</v>
      </c>
      <c r="I46" s="86">
        <v>0</v>
      </c>
      <c r="J46" s="132">
        <f t="shared" si="37"/>
        <v>8007</v>
      </c>
      <c r="K46" s="93">
        <v>14</v>
      </c>
      <c r="L46" s="76">
        <v>9</v>
      </c>
      <c r="M46" s="76">
        <v>24</v>
      </c>
      <c r="N46" s="76">
        <v>42</v>
      </c>
      <c r="O46" s="76">
        <v>88</v>
      </c>
      <c r="P46" s="76"/>
      <c r="Q46" s="76"/>
      <c r="R46" s="76"/>
      <c r="S46" s="76"/>
      <c r="T46" s="76"/>
      <c r="U46" s="76"/>
      <c r="V46" s="76"/>
      <c r="W46" s="64">
        <f t="shared" si="44"/>
        <v>177</v>
      </c>
      <c r="X46" s="63">
        <v>190</v>
      </c>
      <c r="Y46" s="76">
        <v>93</v>
      </c>
      <c r="Z46" s="76">
        <v>216</v>
      </c>
      <c r="AA46" s="76">
        <v>155</v>
      </c>
      <c r="AB46" s="76">
        <v>170</v>
      </c>
      <c r="AC46" s="76"/>
      <c r="AD46" s="76"/>
      <c r="AE46" s="76"/>
      <c r="AF46" s="76"/>
      <c r="AG46" s="76"/>
      <c r="AH46" s="76"/>
      <c r="AI46" s="76"/>
      <c r="AJ46" s="65">
        <f t="shared" si="42"/>
        <v>824</v>
      </c>
      <c r="AK46" s="66">
        <f t="shared" si="13"/>
        <v>1001</v>
      </c>
      <c r="AL46" s="79">
        <f t="shared" si="45"/>
        <v>521</v>
      </c>
      <c r="AM46" s="80">
        <f t="shared" si="46"/>
        <v>0</v>
      </c>
      <c r="AN46" s="81">
        <f t="shared" si="47"/>
        <v>8353</v>
      </c>
      <c r="AO46" s="95">
        <v>80</v>
      </c>
      <c r="AP46" s="96">
        <v>43</v>
      </c>
      <c r="AQ46" s="96">
        <v>93</v>
      </c>
      <c r="AR46" s="96">
        <v>67</v>
      </c>
      <c r="AS46" s="96">
        <v>102</v>
      </c>
      <c r="AT46" s="96"/>
      <c r="AU46" s="96"/>
      <c r="AV46" s="96"/>
      <c r="AW46" s="96"/>
      <c r="AX46" s="96"/>
      <c r="AY46" s="96"/>
      <c r="AZ46" s="96"/>
      <c r="BA46" s="98">
        <f t="shared" si="43"/>
        <v>385</v>
      </c>
      <c r="BB46" s="105">
        <v>24</v>
      </c>
      <c r="BC46" s="105">
        <v>11</v>
      </c>
      <c r="BD46" s="105">
        <v>45</v>
      </c>
      <c r="BE46" s="105">
        <v>21</v>
      </c>
      <c r="BF46" s="105">
        <v>8</v>
      </c>
      <c r="BG46" s="105"/>
      <c r="BH46" s="105"/>
      <c r="BI46" s="105"/>
      <c r="BJ46" s="105"/>
      <c r="BK46" s="105"/>
      <c r="BL46" s="105"/>
      <c r="BM46" s="105"/>
      <c r="BN46" s="100">
        <f t="shared" si="4"/>
        <v>109</v>
      </c>
      <c r="BO46" s="113">
        <v>3</v>
      </c>
      <c r="BP46" s="85">
        <v>1</v>
      </c>
      <c r="BQ46" s="85">
        <v>4</v>
      </c>
      <c r="BR46" s="85">
        <v>0</v>
      </c>
      <c r="BS46" s="85">
        <v>6</v>
      </c>
      <c r="BT46" s="85"/>
      <c r="BU46" s="85"/>
      <c r="BV46" s="85"/>
      <c r="BW46" s="85"/>
      <c r="BX46" s="85"/>
      <c r="BY46" s="85"/>
      <c r="BZ46" s="88"/>
      <c r="CA46" s="108">
        <f t="shared" ref="CA46:CA62" si="49">SUM(BO46:BZ46)</f>
        <v>14</v>
      </c>
      <c r="CB46" s="85">
        <v>0</v>
      </c>
      <c r="CC46" s="85">
        <v>38</v>
      </c>
      <c r="CD46" s="85">
        <v>4</v>
      </c>
      <c r="CE46" s="85">
        <v>1</v>
      </c>
      <c r="CF46" s="85">
        <v>1687</v>
      </c>
      <c r="CG46" s="85"/>
      <c r="CH46" s="85"/>
      <c r="CI46" s="85"/>
      <c r="CJ46" s="85"/>
      <c r="CK46" s="85"/>
      <c r="CL46" s="85"/>
      <c r="CM46" s="85"/>
      <c r="CN46" s="109">
        <f t="shared" si="36"/>
        <v>1730</v>
      </c>
      <c r="CO46" s="115">
        <f t="shared" si="15"/>
        <v>122</v>
      </c>
      <c r="CP46" s="67">
        <f t="shared" si="48"/>
        <v>0</v>
      </c>
      <c r="CQ46" s="68">
        <f t="shared" si="16"/>
        <v>6514</v>
      </c>
      <c r="CR46" s="117">
        <f t="shared" si="17"/>
        <v>6636</v>
      </c>
      <c r="CS46" s="119">
        <f t="shared" si="9"/>
        <v>385</v>
      </c>
      <c r="CT46" s="120">
        <f t="shared" si="33"/>
        <v>0.08</v>
      </c>
      <c r="CU46" s="120">
        <f t="shared" si="18"/>
        <v>4.2999999999999997E-2</v>
      </c>
      <c r="CV46" s="120">
        <f t="shared" si="19"/>
        <v>9.2999999999999999E-2</v>
      </c>
      <c r="CW46" s="120">
        <f t="shared" si="20"/>
        <v>6.7000000000000004E-2</v>
      </c>
      <c r="CX46" s="120">
        <f t="shared" si="21"/>
        <v>0.10199999999999999</v>
      </c>
      <c r="CY46" s="120">
        <f t="shared" si="22"/>
        <v>0</v>
      </c>
      <c r="CZ46" s="120">
        <f t="shared" si="23"/>
        <v>0</v>
      </c>
      <c r="DA46" s="120">
        <f t="shared" si="24"/>
        <v>0</v>
      </c>
      <c r="DB46" s="120">
        <f t="shared" si="25"/>
        <v>0</v>
      </c>
      <c r="DC46" s="120">
        <f t="shared" si="26"/>
        <v>0</v>
      </c>
      <c r="DD46" s="120">
        <f t="shared" si="27"/>
        <v>0</v>
      </c>
      <c r="DE46" s="120">
        <f t="shared" si="28"/>
        <v>0</v>
      </c>
      <c r="DF46" s="124">
        <f t="shared" si="41"/>
        <v>0.38500000000000001</v>
      </c>
      <c r="DG46" s="122">
        <v>1000</v>
      </c>
      <c r="DH46" s="198" t="str">
        <f t="shared" si="30"/>
        <v>BUENO</v>
      </c>
      <c r="DI46" s="123">
        <v>86.4</v>
      </c>
      <c r="DJ46" s="142">
        <f t="shared" si="31"/>
        <v>1300</v>
      </c>
      <c r="DK46" s="143">
        <f t="shared" si="32"/>
        <v>1700</v>
      </c>
      <c r="DL46" s="130"/>
      <c r="DM46" s="69"/>
      <c r="DN46" s="70"/>
      <c r="DO46" s="69"/>
      <c r="DP46" s="70"/>
      <c r="DQ46" s="69"/>
      <c r="DR46" s="70"/>
      <c r="DS46" s="69"/>
      <c r="DT46" s="70"/>
      <c r="DU46" s="69"/>
      <c r="DV46" s="70"/>
      <c r="DW46" s="69"/>
      <c r="DX46" s="70"/>
      <c r="DY46" s="69"/>
      <c r="DZ46" s="70"/>
      <c r="EA46" s="69"/>
      <c r="EB46" s="70"/>
      <c r="EC46" s="69"/>
      <c r="ED46" s="70"/>
      <c r="EE46" s="69"/>
      <c r="EF46" s="70"/>
      <c r="EG46" s="69"/>
      <c r="EH46" s="70"/>
      <c r="EI46" s="199"/>
    </row>
    <row r="47" spans="1:139" ht="120" customHeight="1" x14ac:dyDescent="0.25">
      <c r="A47" s="48">
        <v>41</v>
      </c>
      <c r="B47" s="82" t="s">
        <v>80</v>
      </c>
      <c r="C47" s="82" t="s">
        <v>223</v>
      </c>
      <c r="D47" s="83">
        <f t="shared" si="35"/>
        <v>973</v>
      </c>
      <c r="E47" s="336">
        <v>152</v>
      </c>
      <c r="F47" s="85">
        <v>789</v>
      </c>
      <c r="G47" s="85">
        <v>32</v>
      </c>
      <c r="H47" s="85">
        <v>38</v>
      </c>
      <c r="I47" s="86">
        <v>0</v>
      </c>
      <c r="J47" s="132">
        <f t="shared" si="37"/>
        <v>1011</v>
      </c>
      <c r="K47" s="93">
        <v>59</v>
      </c>
      <c r="L47" s="76">
        <v>29</v>
      </c>
      <c r="M47" s="76">
        <v>64</v>
      </c>
      <c r="N47" s="76">
        <v>45</v>
      </c>
      <c r="O47" s="76">
        <v>55</v>
      </c>
      <c r="P47" s="76"/>
      <c r="Q47" s="76"/>
      <c r="R47" s="76"/>
      <c r="S47" s="76"/>
      <c r="T47" s="76"/>
      <c r="U47" s="76"/>
      <c r="V47" s="76"/>
      <c r="W47" s="64">
        <f t="shared" si="44"/>
        <v>252</v>
      </c>
      <c r="X47" s="63">
        <v>132</v>
      </c>
      <c r="Y47" s="76">
        <v>47</v>
      </c>
      <c r="Z47" s="76">
        <v>92</v>
      </c>
      <c r="AA47" s="76">
        <v>65</v>
      </c>
      <c r="AB47" s="76">
        <v>50</v>
      </c>
      <c r="AC47" s="76"/>
      <c r="AD47" s="76"/>
      <c r="AE47" s="76"/>
      <c r="AF47" s="76"/>
      <c r="AG47" s="76"/>
      <c r="AH47" s="76"/>
      <c r="AI47" s="76"/>
      <c r="AJ47" s="65">
        <f t="shared" si="42"/>
        <v>386</v>
      </c>
      <c r="AK47" s="66">
        <f t="shared" si="13"/>
        <v>638</v>
      </c>
      <c r="AL47" s="79">
        <f t="shared" si="45"/>
        <v>404</v>
      </c>
      <c r="AM47" s="80">
        <f t="shared" si="46"/>
        <v>0</v>
      </c>
      <c r="AN47" s="81">
        <f t="shared" si="47"/>
        <v>1175</v>
      </c>
      <c r="AO47" s="95">
        <v>49</v>
      </c>
      <c r="AP47" s="96">
        <v>30</v>
      </c>
      <c r="AQ47" s="96">
        <v>67</v>
      </c>
      <c r="AR47" s="96">
        <v>65</v>
      </c>
      <c r="AS47" s="96">
        <v>65</v>
      </c>
      <c r="AT47" s="96"/>
      <c r="AU47" s="96"/>
      <c r="AV47" s="96"/>
      <c r="AW47" s="96"/>
      <c r="AX47" s="96"/>
      <c r="AY47" s="96"/>
      <c r="AZ47" s="96"/>
      <c r="BA47" s="98">
        <f t="shared" si="43"/>
        <v>276</v>
      </c>
      <c r="BB47" s="105">
        <v>1</v>
      </c>
      <c r="BC47" s="105">
        <v>0</v>
      </c>
      <c r="BD47" s="105">
        <v>6</v>
      </c>
      <c r="BE47" s="105">
        <v>4</v>
      </c>
      <c r="BF47" s="105">
        <v>3</v>
      </c>
      <c r="BG47" s="105"/>
      <c r="BH47" s="105"/>
      <c r="BI47" s="105"/>
      <c r="BJ47" s="105"/>
      <c r="BK47" s="105"/>
      <c r="BL47" s="105"/>
      <c r="BM47" s="105"/>
      <c r="BN47" s="100">
        <f t="shared" si="4"/>
        <v>14</v>
      </c>
      <c r="BO47" s="113">
        <v>0</v>
      </c>
      <c r="BP47" s="85">
        <v>0</v>
      </c>
      <c r="BQ47" s="85">
        <v>0</v>
      </c>
      <c r="BR47" s="85">
        <v>0</v>
      </c>
      <c r="BS47" s="85">
        <v>0</v>
      </c>
      <c r="BT47" s="85"/>
      <c r="BU47" s="85"/>
      <c r="BV47" s="85"/>
      <c r="BW47" s="85"/>
      <c r="BX47" s="85"/>
      <c r="BY47" s="85"/>
      <c r="BZ47" s="88"/>
      <c r="CA47" s="108">
        <f t="shared" si="49"/>
        <v>0</v>
      </c>
      <c r="CB47" s="85">
        <v>0</v>
      </c>
      <c r="CC47" s="85">
        <v>0</v>
      </c>
      <c r="CD47" s="85">
        <v>0</v>
      </c>
      <c r="CE47" s="85">
        <v>0</v>
      </c>
      <c r="CF47" s="85">
        <v>0</v>
      </c>
      <c r="CG47" s="85"/>
      <c r="CH47" s="85"/>
      <c r="CI47" s="85"/>
      <c r="CJ47" s="85"/>
      <c r="CK47" s="85"/>
      <c r="CL47" s="85"/>
      <c r="CM47" s="85"/>
      <c r="CN47" s="109">
        <f t="shared" si="36"/>
        <v>0</v>
      </c>
      <c r="CO47" s="115">
        <f t="shared" si="15"/>
        <v>128</v>
      </c>
      <c r="CP47" s="67">
        <f t="shared" si="48"/>
        <v>0</v>
      </c>
      <c r="CQ47" s="68">
        <f t="shared" si="16"/>
        <v>1161</v>
      </c>
      <c r="CR47" s="117">
        <f t="shared" si="17"/>
        <v>1289</v>
      </c>
      <c r="CS47" s="119">
        <f t="shared" si="9"/>
        <v>276</v>
      </c>
      <c r="CT47" s="120">
        <f t="shared" si="33"/>
        <v>8.9090909090909096E-2</v>
      </c>
      <c r="CU47" s="120">
        <f t="shared" si="18"/>
        <v>5.4545454545454543E-2</v>
      </c>
      <c r="CV47" s="120">
        <f t="shared" si="19"/>
        <v>0.12181818181818181</v>
      </c>
      <c r="CW47" s="120">
        <f t="shared" si="20"/>
        <v>0.11818181818181818</v>
      </c>
      <c r="CX47" s="120">
        <f t="shared" si="21"/>
        <v>0.11818181818181818</v>
      </c>
      <c r="CY47" s="120">
        <f t="shared" si="22"/>
        <v>0</v>
      </c>
      <c r="CZ47" s="120">
        <f t="shared" si="23"/>
        <v>0</v>
      </c>
      <c r="DA47" s="120">
        <f t="shared" si="24"/>
        <v>0</v>
      </c>
      <c r="DB47" s="120">
        <f t="shared" si="25"/>
        <v>0</v>
      </c>
      <c r="DC47" s="120">
        <f t="shared" si="26"/>
        <v>0</v>
      </c>
      <c r="DD47" s="120">
        <f t="shared" si="27"/>
        <v>0</v>
      </c>
      <c r="DE47" s="120">
        <f t="shared" si="28"/>
        <v>0</v>
      </c>
      <c r="DF47" s="124">
        <f t="shared" si="41"/>
        <v>0.50181818181818183</v>
      </c>
      <c r="DG47" s="122">
        <v>550</v>
      </c>
      <c r="DH47" s="198" t="str">
        <f t="shared" si="30"/>
        <v>MUY BUENO</v>
      </c>
      <c r="DI47" s="123">
        <v>47.52</v>
      </c>
      <c r="DJ47" s="142">
        <f t="shared" si="31"/>
        <v>715</v>
      </c>
      <c r="DK47" s="143">
        <f t="shared" si="32"/>
        <v>935</v>
      </c>
      <c r="DL47" s="130"/>
      <c r="DM47" s="69"/>
      <c r="DN47" s="70"/>
      <c r="DO47" s="69"/>
      <c r="DP47" s="70"/>
      <c r="DQ47" s="69"/>
      <c r="DR47" s="70"/>
      <c r="DS47" s="69"/>
      <c r="DT47" s="70"/>
      <c r="DU47" s="69"/>
      <c r="DV47" s="70"/>
      <c r="DW47" s="69"/>
      <c r="DX47" s="70"/>
      <c r="DY47" s="69"/>
      <c r="DZ47" s="70"/>
      <c r="EA47" s="69"/>
      <c r="EB47" s="70"/>
      <c r="EC47" s="69"/>
      <c r="ED47" s="70"/>
      <c r="EE47" s="69"/>
      <c r="EF47" s="70"/>
      <c r="EG47" s="69"/>
      <c r="EH47" s="70"/>
      <c r="EI47" s="199"/>
    </row>
    <row r="48" spans="1:139" ht="120" customHeight="1" x14ac:dyDescent="0.25">
      <c r="A48" s="48">
        <v>42</v>
      </c>
      <c r="B48" s="82" t="s">
        <v>81</v>
      </c>
      <c r="C48" s="82" t="s">
        <v>224</v>
      </c>
      <c r="D48" s="83">
        <f t="shared" si="35"/>
        <v>984</v>
      </c>
      <c r="E48" s="336">
        <v>189</v>
      </c>
      <c r="F48" s="85">
        <v>784</v>
      </c>
      <c r="G48" s="85">
        <v>11</v>
      </c>
      <c r="H48" s="85">
        <v>47</v>
      </c>
      <c r="I48" s="86">
        <v>0</v>
      </c>
      <c r="J48" s="132">
        <f t="shared" si="37"/>
        <v>1031</v>
      </c>
      <c r="K48" s="93">
        <v>49</v>
      </c>
      <c r="L48" s="76">
        <v>21</v>
      </c>
      <c r="M48" s="76">
        <v>62</v>
      </c>
      <c r="N48" s="76">
        <v>59</v>
      </c>
      <c r="O48" s="76">
        <v>57</v>
      </c>
      <c r="P48" s="76"/>
      <c r="Q48" s="76"/>
      <c r="R48" s="76"/>
      <c r="S48" s="76"/>
      <c r="T48" s="76"/>
      <c r="U48" s="76"/>
      <c r="V48" s="76"/>
      <c r="W48" s="64">
        <f t="shared" si="44"/>
        <v>248</v>
      </c>
      <c r="X48" s="63">
        <v>119</v>
      </c>
      <c r="Y48" s="76">
        <v>38</v>
      </c>
      <c r="Z48" s="76">
        <v>97</v>
      </c>
      <c r="AA48" s="76">
        <v>53</v>
      </c>
      <c r="AB48" s="76">
        <v>47</v>
      </c>
      <c r="AC48" s="76"/>
      <c r="AD48" s="76"/>
      <c r="AE48" s="76"/>
      <c r="AF48" s="76"/>
      <c r="AG48" s="76"/>
      <c r="AH48" s="76"/>
      <c r="AI48" s="76"/>
      <c r="AJ48" s="65">
        <f t="shared" si="42"/>
        <v>354</v>
      </c>
      <c r="AK48" s="66">
        <f t="shared" si="13"/>
        <v>602</v>
      </c>
      <c r="AL48" s="79">
        <f t="shared" si="45"/>
        <v>437</v>
      </c>
      <c r="AM48" s="80">
        <f t="shared" si="46"/>
        <v>0</v>
      </c>
      <c r="AN48" s="81">
        <f t="shared" si="47"/>
        <v>1138</v>
      </c>
      <c r="AO48" s="95">
        <v>44</v>
      </c>
      <c r="AP48" s="96">
        <v>40</v>
      </c>
      <c r="AQ48" s="96">
        <v>47</v>
      </c>
      <c r="AR48" s="96">
        <v>58</v>
      </c>
      <c r="AS48" s="96">
        <v>59</v>
      </c>
      <c r="AT48" s="96"/>
      <c r="AU48" s="96"/>
      <c r="AV48" s="96"/>
      <c r="AW48" s="96"/>
      <c r="AX48" s="96"/>
      <c r="AY48" s="96"/>
      <c r="AZ48" s="96"/>
      <c r="BA48" s="98">
        <f t="shared" si="43"/>
        <v>248</v>
      </c>
      <c r="BB48" s="105">
        <v>1</v>
      </c>
      <c r="BC48" s="105">
        <v>1</v>
      </c>
      <c r="BD48" s="105">
        <v>3</v>
      </c>
      <c r="BE48" s="105">
        <v>3</v>
      </c>
      <c r="BF48" s="105">
        <v>1</v>
      </c>
      <c r="BG48" s="105"/>
      <c r="BH48" s="105"/>
      <c r="BI48" s="105"/>
      <c r="BJ48" s="105"/>
      <c r="BK48" s="105"/>
      <c r="BL48" s="105"/>
      <c r="BM48" s="105"/>
      <c r="BN48" s="100">
        <f t="shared" si="4"/>
        <v>9</v>
      </c>
      <c r="BO48" s="113">
        <v>0</v>
      </c>
      <c r="BP48" s="85">
        <v>0</v>
      </c>
      <c r="BQ48" s="85">
        <v>0</v>
      </c>
      <c r="BR48" s="85">
        <v>0</v>
      </c>
      <c r="BS48" s="85">
        <v>0</v>
      </c>
      <c r="BT48" s="85"/>
      <c r="BU48" s="85"/>
      <c r="BV48" s="85"/>
      <c r="BW48" s="85"/>
      <c r="BX48" s="85"/>
      <c r="BY48" s="85"/>
      <c r="BZ48" s="88"/>
      <c r="CA48" s="108">
        <f t="shared" si="49"/>
        <v>0</v>
      </c>
      <c r="CB48" s="85">
        <v>1</v>
      </c>
      <c r="CC48" s="85">
        <v>0</v>
      </c>
      <c r="CD48" s="85">
        <v>0</v>
      </c>
      <c r="CE48" s="85">
        <v>1</v>
      </c>
      <c r="CF48" s="85">
        <v>1</v>
      </c>
      <c r="CG48" s="85"/>
      <c r="CH48" s="85"/>
      <c r="CI48" s="85"/>
      <c r="CJ48" s="85"/>
      <c r="CK48" s="85"/>
      <c r="CL48" s="85"/>
      <c r="CM48" s="85"/>
      <c r="CN48" s="109">
        <f t="shared" si="36"/>
        <v>3</v>
      </c>
      <c r="CO48" s="115">
        <f t="shared" si="15"/>
        <v>189</v>
      </c>
      <c r="CP48" s="67">
        <f t="shared" si="48"/>
        <v>0</v>
      </c>
      <c r="CQ48" s="68">
        <f t="shared" si="16"/>
        <v>1126</v>
      </c>
      <c r="CR48" s="117">
        <f t="shared" si="17"/>
        <v>1315</v>
      </c>
      <c r="CS48" s="119">
        <f t="shared" si="9"/>
        <v>248</v>
      </c>
      <c r="CT48" s="120">
        <f t="shared" si="33"/>
        <v>0.08</v>
      </c>
      <c r="CU48" s="120">
        <f t="shared" si="18"/>
        <v>7.2727272727272724E-2</v>
      </c>
      <c r="CV48" s="120">
        <f t="shared" si="19"/>
        <v>8.545454545454545E-2</v>
      </c>
      <c r="CW48" s="120">
        <f t="shared" si="20"/>
        <v>0.10545454545454545</v>
      </c>
      <c r="CX48" s="120">
        <f t="shared" si="21"/>
        <v>0.10727272727272727</v>
      </c>
      <c r="CY48" s="120">
        <f t="shared" si="22"/>
        <v>0</v>
      </c>
      <c r="CZ48" s="120">
        <f t="shared" si="23"/>
        <v>0</v>
      </c>
      <c r="DA48" s="120">
        <f t="shared" si="24"/>
        <v>0</v>
      </c>
      <c r="DB48" s="120">
        <f t="shared" si="25"/>
        <v>0</v>
      </c>
      <c r="DC48" s="120">
        <f t="shared" si="26"/>
        <v>0</v>
      </c>
      <c r="DD48" s="120">
        <f t="shared" si="27"/>
        <v>0</v>
      </c>
      <c r="DE48" s="120">
        <f t="shared" si="28"/>
        <v>0</v>
      </c>
      <c r="DF48" s="124">
        <f t="shared" si="41"/>
        <v>0.45090909090909093</v>
      </c>
      <c r="DG48" s="122">
        <v>550</v>
      </c>
      <c r="DH48" s="198" t="str">
        <f t="shared" si="30"/>
        <v>MUY BUENO</v>
      </c>
      <c r="DI48" s="123">
        <v>47.52</v>
      </c>
      <c r="DJ48" s="142">
        <f t="shared" si="31"/>
        <v>715</v>
      </c>
      <c r="DK48" s="143">
        <f t="shared" si="32"/>
        <v>935</v>
      </c>
      <c r="DL48" s="130"/>
      <c r="DM48" s="69"/>
      <c r="DN48" s="70"/>
      <c r="DO48" s="69"/>
      <c r="DP48" s="70"/>
      <c r="DQ48" s="69"/>
      <c r="DR48" s="70"/>
      <c r="DS48" s="69"/>
      <c r="DT48" s="70"/>
      <c r="DU48" s="69"/>
      <c r="DV48" s="70"/>
      <c r="DW48" s="69"/>
      <c r="DX48" s="70"/>
      <c r="DY48" s="69"/>
      <c r="DZ48" s="70"/>
      <c r="EA48" s="69"/>
      <c r="EB48" s="70"/>
      <c r="EC48" s="69"/>
      <c r="ED48" s="70"/>
      <c r="EE48" s="69"/>
      <c r="EF48" s="70"/>
      <c r="EG48" s="69"/>
      <c r="EH48" s="70"/>
      <c r="EI48" s="199"/>
    </row>
    <row r="49" spans="1:139" ht="120" customHeight="1" x14ac:dyDescent="0.25">
      <c r="A49" s="48">
        <v>43</v>
      </c>
      <c r="B49" s="82" t="s">
        <v>248</v>
      </c>
      <c r="C49" s="82" t="s">
        <v>225</v>
      </c>
      <c r="D49" s="83">
        <f t="shared" si="35"/>
        <v>654</v>
      </c>
      <c r="E49" s="336">
        <v>523</v>
      </c>
      <c r="F49" s="85">
        <v>55</v>
      </c>
      <c r="G49" s="85">
        <v>76</v>
      </c>
      <c r="H49" s="85">
        <v>36</v>
      </c>
      <c r="I49" s="86">
        <v>0</v>
      </c>
      <c r="J49" s="132">
        <f t="shared" si="37"/>
        <v>690</v>
      </c>
      <c r="K49" s="93">
        <v>235</v>
      </c>
      <c r="L49" s="76">
        <v>142</v>
      </c>
      <c r="M49" s="76">
        <v>283</v>
      </c>
      <c r="N49" s="76">
        <v>140</v>
      </c>
      <c r="O49" s="76">
        <v>85</v>
      </c>
      <c r="P49" s="76"/>
      <c r="Q49" s="76"/>
      <c r="R49" s="76"/>
      <c r="S49" s="76"/>
      <c r="T49" s="76"/>
      <c r="U49" s="76"/>
      <c r="V49" s="76"/>
      <c r="W49" s="64">
        <f t="shared" si="44"/>
        <v>885</v>
      </c>
      <c r="X49" s="63">
        <v>28</v>
      </c>
      <c r="Y49" s="76">
        <v>19</v>
      </c>
      <c r="Z49" s="76">
        <v>29</v>
      </c>
      <c r="AA49" s="76">
        <v>51</v>
      </c>
      <c r="AB49" s="76">
        <v>2054</v>
      </c>
      <c r="AC49" s="76"/>
      <c r="AD49" s="76"/>
      <c r="AE49" s="76"/>
      <c r="AF49" s="76"/>
      <c r="AG49" s="76"/>
      <c r="AH49" s="76"/>
      <c r="AI49" s="76"/>
      <c r="AJ49" s="65">
        <f t="shared" si="42"/>
        <v>2181</v>
      </c>
      <c r="AK49" s="66">
        <f t="shared" si="13"/>
        <v>3066</v>
      </c>
      <c r="AL49" s="79">
        <f t="shared" si="45"/>
        <v>1408</v>
      </c>
      <c r="AM49" s="80">
        <f t="shared" si="46"/>
        <v>0</v>
      </c>
      <c r="AN49" s="81">
        <f t="shared" si="47"/>
        <v>2236</v>
      </c>
      <c r="AO49" s="95">
        <v>67</v>
      </c>
      <c r="AP49" s="96">
        <v>74</v>
      </c>
      <c r="AQ49" s="96">
        <v>95</v>
      </c>
      <c r="AR49" s="96">
        <v>85</v>
      </c>
      <c r="AS49" s="96">
        <v>97</v>
      </c>
      <c r="AT49" s="96"/>
      <c r="AU49" s="96"/>
      <c r="AV49" s="96"/>
      <c r="AW49" s="96"/>
      <c r="AX49" s="96"/>
      <c r="AY49" s="96"/>
      <c r="AZ49" s="96"/>
      <c r="BA49" s="98">
        <f t="shared" si="43"/>
        <v>418</v>
      </c>
      <c r="BB49" s="105">
        <v>0</v>
      </c>
      <c r="BC49" s="105">
        <v>0</v>
      </c>
      <c r="BD49" s="105">
        <v>18</v>
      </c>
      <c r="BE49" s="105">
        <v>0</v>
      </c>
      <c r="BF49" s="105">
        <v>2</v>
      </c>
      <c r="BG49" s="105"/>
      <c r="BH49" s="105"/>
      <c r="BI49" s="105"/>
      <c r="BJ49" s="105"/>
      <c r="BK49" s="105"/>
      <c r="BL49" s="105"/>
      <c r="BM49" s="105"/>
      <c r="BN49" s="100">
        <f t="shared" si="4"/>
        <v>20</v>
      </c>
      <c r="BO49" s="113">
        <v>0</v>
      </c>
      <c r="BP49" s="85">
        <v>0</v>
      </c>
      <c r="BQ49" s="85">
        <v>1</v>
      </c>
      <c r="BR49" s="85">
        <v>1</v>
      </c>
      <c r="BS49" s="85">
        <v>0</v>
      </c>
      <c r="BT49" s="85"/>
      <c r="BU49" s="85"/>
      <c r="BV49" s="85"/>
      <c r="BW49" s="85"/>
      <c r="BX49" s="85"/>
      <c r="BY49" s="85"/>
      <c r="BZ49" s="88"/>
      <c r="CA49" s="108">
        <f t="shared" si="49"/>
        <v>2</v>
      </c>
      <c r="CB49" s="85">
        <v>4</v>
      </c>
      <c r="CC49" s="85">
        <v>1</v>
      </c>
      <c r="CD49" s="85">
        <v>4</v>
      </c>
      <c r="CE49" s="85">
        <v>0</v>
      </c>
      <c r="CF49" s="85">
        <v>5</v>
      </c>
      <c r="CG49" s="85"/>
      <c r="CH49" s="85"/>
      <c r="CI49" s="85"/>
      <c r="CJ49" s="85"/>
      <c r="CK49" s="85"/>
      <c r="CL49" s="85"/>
      <c r="CM49" s="85"/>
      <c r="CN49" s="109">
        <f t="shared" si="36"/>
        <v>14</v>
      </c>
      <c r="CO49" s="115">
        <f t="shared" si="15"/>
        <v>988</v>
      </c>
      <c r="CP49" s="67">
        <f t="shared" si="48"/>
        <v>0</v>
      </c>
      <c r="CQ49" s="68">
        <f t="shared" si="16"/>
        <v>2202</v>
      </c>
      <c r="CR49" s="117">
        <f t="shared" si="17"/>
        <v>3190</v>
      </c>
      <c r="CS49" s="119">
        <f t="shared" si="9"/>
        <v>418</v>
      </c>
      <c r="CT49" s="120">
        <f t="shared" si="33"/>
        <v>6.7000000000000004E-2</v>
      </c>
      <c r="CU49" s="120">
        <f t="shared" si="18"/>
        <v>7.3999999999999996E-2</v>
      </c>
      <c r="CV49" s="120">
        <f t="shared" si="19"/>
        <v>9.5000000000000001E-2</v>
      </c>
      <c r="CW49" s="120">
        <f t="shared" si="20"/>
        <v>8.5000000000000006E-2</v>
      </c>
      <c r="CX49" s="120">
        <f t="shared" si="21"/>
        <v>9.7000000000000003E-2</v>
      </c>
      <c r="CY49" s="120">
        <f t="shared" si="22"/>
        <v>0</v>
      </c>
      <c r="CZ49" s="120">
        <f t="shared" si="23"/>
        <v>0</v>
      </c>
      <c r="DA49" s="120">
        <f t="shared" si="24"/>
        <v>0</v>
      </c>
      <c r="DB49" s="120">
        <f t="shared" si="25"/>
        <v>0</v>
      </c>
      <c r="DC49" s="120">
        <f t="shared" si="26"/>
        <v>0</v>
      </c>
      <c r="DD49" s="120">
        <f t="shared" si="27"/>
        <v>0</v>
      </c>
      <c r="DE49" s="120">
        <f t="shared" si="28"/>
        <v>0</v>
      </c>
      <c r="DF49" s="124">
        <f t="shared" si="41"/>
        <v>0.41800000000000004</v>
      </c>
      <c r="DG49" s="122">
        <v>1000</v>
      </c>
      <c r="DH49" s="198" t="str">
        <f t="shared" si="30"/>
        <v>MUY BUENO</v>
      </c>
      <c r="DI49" s="123">
        <v>86.4</v>
      </c>
      <c r="DJ49" s="142">
        <f t="shared" si="31"/>
        <v>1300</v>
      </c>
      <c r="DK49" s="143">
        <f t="shared" si="32"/>
        <v>1700</v>
      </c>
      <c r="DL49" s="130"/>
      <c r="DM49" s="69"/>
      <c r="DN49" s="70"/>
      <c r="DO49" s="69"/>
      <c r="DP49" s="70"/>
      <c r="DQ49" s="69"/>
      <c r="DR49" s="70"/>
      <c r="DS49" s="69"/>
      <c r="DT49" s="70"/>
      <c r="DU49" s="69"/>
      <c r="DV49" s="70"/>
      <c r="DW49" s="69"/>
      <c r="DX49" s="70"/>
      <c r="DY49" s="69"/>
      <c r="DZ49" s="70"/>
      <c r="EA49" s="69"/>
      <c r="EB49" s="70"/>
      <c r="EC49" s="69"/>
      <c r="ED49" s="70"/>
      <c r="EE49" s="69"/>
      <c r="EF49" s="70"/>
      <c r="EG49" s="69"/>
      <c r="EH49" s="70"/>
      <c r="EI49" s="199"/>
    </row>
    <row r="50" spans="1:139" ht="120" customHeight="1" x14ac:dyDescent="0.25">
      <c r="A50" s="48">
        <v>44</v>
      </c>
      <c r="B50" s="82" t="s">
        <v>68</v>
      </c>
      <c r="C50" s="82" t="s">
        <v>226</v>
      </c>
      <c r="D50" s="83">
        <f t="shared" si="35"/>
        <v>395</v>
      </c>
      <c r="E50" s="336">
        <v>330</v>
      </c>
      <c r="F50" s="85">
        <v>20</v>
      </c>
      <c r="G50" s="85">
        <v>45</v>
      </c>
      <c r="H50" s="85">
        <v>54</v>
      </c>
      <c r="I50" s="86">
        <v>0</v>
      </c>
      <c r="J50" s="132">
        <f t="shared" si="37"/>
        <v>449</v>
      </c>
      <c r="K50" s="93">
        <v>6</v>
      </c>
      <c r="L50" s="76">
        <v>4</v>
      </c>
      <c r="M50" s="76">
        <v>5</v>
      </c>
      <c r="N50" s="76">
        <v>4</v>
      </c>
      <c r="O50" s="76">
        <v>1</v>
      </c>
      <c r="P50" s="76"/>
      <c r="Q50" s="76"/>
      <c r="R50" s="76"/>
      <c r="S50" s="76"/>
      <c r="T50" s="76"/>
      <c r="U50" s="76"/>
      <c r="V50" s="76"/>
      <c r="W50" s="64">
        <f t="shared" si="44"/>
        <v>20</v>
      </c>
      <c r="X50" s="63">
        <v>31</v>
      </c>
      <c r="Y50" s="76">
        <v>39</v>
      </c>
      <c r="Z50" s="76">
        <v>40</v>
      </c>
      <c r="AA50" s="76">
        <v>37</v>
      </c>
      <c r="AB50" s="76">
        <v>41</v>
      </c>
      <c r="AC50" s="76"/>
      <c r="AD50" s="76"/>
      <c r="AE50" s="76"/>
      <c r="AF50" s="76"/>
      <c r="AG50" s="76"/>
      <c r="AH50" s="76"/>
      <c r="AI50" s="76"/>
      <c r="AJ50" s="65">
        <f t="shared" si="42"/>
        <v>188</v>
      </c>
      <c r="AK50" s="66">
        <f t="shared" si="13"/>
        <v>208</v>
      </c>
      <c r="AL50" s="79">
        <f t="shared" si="45"/>
        <v>350</v>
      </c>
      <c r="AM50" s="80">
        <f t="shared" si="46"/>
        <v>0</v>
      </c>
      <c r="AN50" s="81">
        <f t="shared" si="47"/>
        <v>208</v>
      </c>
      <c r="AO50" s="95">
        <v>84</v>
      </c>
      <c r="AP50" s="96">
        <v>32</v>
      </c>
      <c r="AQ50" s="96">
        <v>91</v>
      </c>
      <c r="AR50" s="96">
        <v>42</v>
      </c>
      <c r="AS50" s="96">
        <v>45</v>
      </c>
      <c r="AT50" s="96"/>
      <c r="AU50" s="96"/>
      <c r="AV50" s="96"/>
      <c r="AW50" s="96"/>
      <c r="AX50" s="96"/>
      <c r="AY50" s="96"/>
      <c r="AZ50" s="96"/>
      <c r="BA50" s="98">
        <f t="shared" si="43"/>
        <v>294</v>
      </c>
      <c r="BB50" s="105">
        <v>0</v>
      </c>
      <c r="BC50" s="105">
        <v>0</v>
      </c>
      <c r="BD50" s="105">
        <v>0</v>
      </c>
      <c r="BE50" s="105">
        <v>0</v>
      </c>
      <c r="BF50" s="105">
        <v>0</v>
      </c>
      <c r="BG50" s="105"/>
      <c r="BH50" s="105"/>
      <c r="BI50" s="105"/>
      <c r="BJ50" s="105"/>
      <c r="BK50" s="105"/>
      <c r="BL50" s="105"/>
      <c r="BM50" s="105"/>
      <c r="BN50" s="100">
        <f t="shared" si="4"/>
        <v>0</v>
      </c>
      <c r="BO50" s="113">
        <v>5</v>
      </c>
      <c r="BP50" s="85">
        <v>5</v>
      </c>
      <c r="BQ50" s="85">
        <v>2</v>
      </c>
      <c r="BR50" s="85">
        <v>4</v>
      </c>
      <c r="BS50" s="85">
        <v>1</v>
      </c>
      <c r="BT50" s="85"/>
      <c r="BU50" s="85"/>
      <c r="BV50" s="85"/>
      <c r="BW50" s="85"/>
      <c r="BX50" s="85"/>
      <c r="BY50" s="85"/>
      <c r="BZ50" s="88"/>
      <c r="CA50" s="108">
        <f t="shared" si="49"/>
        <v>17</v>
      </c>
      <c r="CB50" s="85">
        <v>12</v>
      </c>
      <c r="CC50" s="85">
        <v>14</v>
      </c>
      <c r="CD50" s="85">
        <v>18</v>
      </c>
      <c r="CE50" s="85">
        <v>19</v>
      </c>
      <c r="CF50" s="85">
        <v>16</v>
      </c>
      <c r="CG50" s="85"/>
      <c r="CH50" s="85"/>
      <c r="CI50" s="85"/>
      <c r="CJ50" s="85"/>
      <c r="CK50" s="85"/>
      <c r="CL50" s="85"/>
      <c r="CM50" s="85"/>
      <c r="CN50" s="109">
        <f t="shared" si="36"/>
        <v>79</v>
      </c>
      <c r="CO50" s="115">
        <f t="shared" si="15"/>
        <v>39</v>
      </c>
      <c r="CP50" s="67">
        <f t="shared" si="48"/>
        <v>0</v>
      </c>
      <c r="CQ50" s="68">
        <f t="shared" si="16"/>
        <v>129</v>
      </c>
      <c r="CR50" s="117">
        <f t="shared" si="17"/>
        <v>168</v>
      </c>
      <c r="CS50" s="119">
        <f t="shared" si="9"/>
        <v>294</v>
      </c>
      <c r="CT50" s="120">
        <f t="shared" si="33"/>
        <v>8.4000000000000005E-2</v>
      </c>
      <c r="CU50" s="120">
        <f t="shared" si="18"/>
        <v>3.2000000000000001E-2</v>
      </c>
      <c r="CV50" s="120">
        <f t="shared" si="19"/>
        <v>9.0999999999999998E-2</v>
      </c>
      <c r="CW50" s="120">
        <f t="shared" si="20"/>
        <v>4.2000000000000003E-2</v>
      </c>
      <c r="CX50" s="120">
        <f t="shared" si="21"/>
        <v>4.4999999999999998E-2</v>
      </c>
      <c r="CY50" s="120">
        <f t="shared" si="22"/>
        <v>0</v>
      </c>
      <c r="CZ50" s="120">
        <f t="shared" si="23"/>
        <v>0</v>
      </c>
      <c r="DA50" s="120">
        <f t="shared" si="24"/>
        <v>0</v>
      </c>
      <c r="DB50" s="120">
        <f t="shared" si="25"/>
        <v>0</v>
      </c>
      <c r="DC50" s="120">
        <f t="shared" si="26"/>
        <v>0</v>
      </c>
      <c r="DD50" s="120">
        <f t="shared" si="27"/>
        <v>0</v>
      </c>
      <c r="DE50" s="120">
        <f t="shared" si="28"/>
        <v>0</v>
      </c>
      <c r="DF50" s="124">
        <f t="shared" si="41"/>
        <v>0.29400000000000004</v>
      </c>
      <c r="DG50" s="122">
        <v>1000</v>
      </c>
      <c r="DH50" s="198" t="str">
        <f t="shared" si="30"/>
        <v>BAJO</v>
      </c>
      <c r="DI50" s="123">
        <v>86.4</v>
      </c>
      <c r="DJ50" s="142">
        <f t="shared" si="31"/>
        <v>1300</v>
      </c>
      <c r="DK50" s="143">
        <f t="shared" si="32"/>
        <v>1700</v>
      </c>
      <c r="DL50" s="130"/>
      <c r="DM50" s="69"/>
      <c r="DN50" s="70"/>
      <c r="DO50" s="69"/>
      <c r="DP50" s="70"/>
      <c r="DQ50" s="69"/>
      <c r="DR50" s="70"/>
      <c r="DS50" s="69"/>
      <c r="DT50" s="70"/>
      <c r="DU50" s="69"/>
      <c r="DV50" s="70"/>
      <c r="DW50" s="69"/>
      <c r="DX50" s="70"/>
      <c r="DY50" s="69"/>
      <c r="DZ50" s="70"/>
      <c r="EA50" s="69"/>
      <c r="EB50" s="70"/>
      <c r="EC50" s="69"/>
      <c r="ED50" s="70"/>
      <c r="EE50" s="69"/>
      <c r="EF50" s="70"/>
      <c r="EG50" s="69"/>
      <c r="EH50" s="70"/>
      <c r="EI50" s="199"/>
    </row>
    <row r="51" spans="1:139" ht="120" customHeight="1" x14ac:dyDescent="0.25">
      <c r="A51" s="48">
        <v>45</v>
      </c>
      <c r="B51" s="82" t="s">
        <v>69</v>
      </c>
      <c r="C51" s="82" t="s">
        <v>227</v>
      </c>
      <c r="D51" s="83">
        <f t="shared" si="35"/>
        <v>558</v>
      </c>
      <c r="E51" s="336">
        <v>528</v>
      </c>
      <c r="F51" s="85">
        <v>2</v>
      </c>
      <c r="G51" s="85">
        <v>28</v>
      </c>
      <c r="H51" s="85">
        <v>70</v>
      </c>
      <c r="I51" s="86">
        <v>0</v>
      </c>
      <c r="J51" s="132">
        <f t="shared" si="37"/>
        <v>628</v>
      </c>
      <c r="K51" s="93">
        <v>3</v>
      </c>
      <c r="L51" s="76">
        <v>1</v>
      </c>
      <c r="M51" s="76">
        <v>2</v>
      </c>
      <c r="N51" s="76">
        <v>2</v>
      </c>
      <c r="O51" s="76">
        <v>8</v>
      </c>
      <c r="P51" s="76"/>
      <c r="Q51" s="76"/>
      <c r="R51" s="76"/>
      <c r="S51" s="76"/>
      <c r="T51" s="76"/>
      <c r="U51" s="76"/>
      <c r="V51" s="76"/>
      <c r="W51" s="64">
        <f t="shared" si="44"/>
        <v>16</v>
      </c>
      <c r="X51" s="63">
        <v>34</v>
      </c>
      <c r="Y51" s="76">
        <v>34</v>
      </c>
      <c r="Z51" s="76">
        <v>52</v>
      </c>
      <c r="AA51" s="76">
        <v>46</v>
      </c>
      <c r="AB51" s="76">
        <v>61</v>
      </c>
      <c r="AC51" s="76"/>
      <c r="AD51" s="76"/>
      <c r="AE51" s="76"/>
      <c r="AF51" s="76"/>
      <c r="AG51" s="76"/>
      <c r="AH51" s="76"/>
      <c r="AI51" s="76"/>
      <c r="AJ51" s="65">
        <f t="shared" si="42"/>
        <v>227</v>
      </c>
      <c r="AK51" s="66">
        <f t="shared" si="13"/>
        <v>243</v>
      </c>
      <c r="AL51" s="79">
        <f t="shared" si="45"/>
        <v>544</v>
      </c>
      <c r="AM51" s="80">
        <f t="shared" si="46"/>
        <v>0</v>
      </c>
      <c r="AN51" s="81">
        <f t="shared" si="47"/>
        <v>229</v>
      </c>
      <c r="AO51" s="95">
        <v>84</v>
      </c>
      <c r="AP51" s="96">
        <v>45</v>
      </c>
      <c r="AQ51" s="96">
        <v>91</v>
      </c>
      <c r="AR51" s="96">
        <v>91</v>
      </c>
      <c r="AS51" s="96">
        <v>80</v>
      </c>
      <c r="AT51" s="96"/>
      <c r="AU51" s="96"/>
      <c r="AV51" s="96"/>
      <c r="AW51" s="96"/>
      <c r="AX51" s="96"/>
      <c r="AY51" s="96"/>
      <c r="AZ51" s="96"/>
      <c r="BA51" s="98">
        <f t="shared" si="43"/>
        <v>391</v>
      </c>
      <c r="BB51" s="105">
        <v>0</v>
      </c>
      <c r="BC51" s="105">
        <v>0</v>
      </c>
      <c r="BD51" s="105">
        <v>2</v>
      </c>
      <c r="BE51" s="105">
        <v>0</v>
      </c>
      <c r="BF51" s="105">
        <v>0</v>
      </c>
      <c r="BG51" s="105"/>
      <c r="BH51" s="105"/>
      <c r="BI51" s="105"/>
      <c r="BJ51" s="105"/>
      <c r="BK51" s="105"/>
      <c r="BL51" s="105"/>
      <c r="BM51" s="105"/>
      <c r="BN51" s="100">
        <f t="shared" si="4"/>
        <v>2</v>
      </c>
      <c r="BO51" s="113">
        <v>1</v>
      </c>
      <c r="BP51" s="85">
        <v>0</v>
      </c>
      <c r="BQ51" s="85">
        <v>7</v>
      </c>
      <c r="BR51" s="85">
        <v>0</v>
      </c>
      <c r="BS51" s="85">
        <v>0</v>
      </c>
      <c r="BT51" s="85"/>
      <c r="BU51" s="85"/>
      <c r="BV51" s="85"/>
      <c r="BW51" s="85"/>
      <c r="BX51" s="85"/>
      <c r="BY51" s="85"/>
      <c r="BZ51" s="88"/>
      <c r="CA51" s="108">
        <f t="shared" si="49"/>
        <v>8</v>
      </c>
      <c r="CB51" s="85">
        <v>3</v>
      </c>
      <c r="CC51" s="85">
        <v>8</v>
      </c>
      <c r="CD51" s="85">
        <v>37</v>
      </c>
      <c r="CE51" s="85">
        <v>27</v>
      </c>
      <c r="CF51" s="85">
        <v>33</v>
      </c>
      <c r="CG51" s="85"/>
      <c r="CH51" s="85"/>
      <c r="CI51" s="85"/>
      <c r="CJ51" s="85"/>
      <c r="CK51" s="85"/>
      <c r="CL51" s="85"/>
      <c r="CM51" s="85"/>
      <c r="CN51" s="109">
        <f t="shared" si="36"/>
        <v>108</v>
      </c>
      <c r="CO51" s="115">
        <f t="shared" si="15"/>
        <v>145</v>
      </c>
      <c r="CP51" s="67">
        <f t="shared" si="48"/>
        <v>0</v>
      </c>
      <c r="CQ51" s="68">
        <f t="shared" si="16"/>
        <v>119</v>
      </c>
      <c r="CR51" s="117">
        <f t="shared" si="17"/>
        <v>264</v>
      </c>
      <c r="CS51" s="119">
        <f t="shared" si="9"/>
        <v>391</v>
      </c>
      <c r="CT51" s="120">
        <f t="shared" si="33"/>
        <v>8.4000000000000005E-2</v>
      </c>
      <c r="CU51" s="120">
        <f t="shared" si="18"/>
        <v>4.4999999999999998E-2</v>
      </c>
      <c r="CV51" s="120">
        <f t="shared" si="19"/>
        <v>9.0999999999999998E-2</v>
      </c>
      <c r="CW51" s="120">
        <f t="shared" si="20"/>
        <v>9.0999999999999998E-2</v>
      </c>
      <c r="CX51" s="120">
        <f t="shared" si="21"/>
        <v>0.08</v>
      </c>
      <c r="CY51" s="120">
        <f t="shared" si="22"/>
        <v>0</v>
      </c>
      <c r="CZ51" s="120">
        <f t="shared" si="23"/>
        <v>0</v>
      </c>
      <c r="DA51" s="120">
        <f t="shared" si="24"/>
        <v>0</v>
      </c>
      <c r="DB51" s="120">
        <f t="shared" si="25"/>
        <v>0</v>
      </c>
      <c r="DC51" s="120">
        <f t="shared" si="26"/>
        <v>0</v>
      </c>
      <c r="DD51" s="120">
        <f t="shared" si="27"/>
        <v>0</v>
      </c>
      <c r="DE51" s="120">
        <f t="shared" si="28"/>
        <v>0</v>
      </c>
      <c r="DF51" s="124">
        <f t="shared" si="41"/>
        <v>0.39100000000000001</v>
      </c>
      <c r="DG51" s="122">
        <v>1000</v>
      </c>
      <c r="DH51" s="198" t="str">
        <f t="shared" si="30"/>
        <v>BUENO</v>
      </c>
      <c r="DI51" s="123">
        <v>86.4</v>
      </c>
      <c r="DJ51" s="142">
        <f t="shared" si="31"/>
        <v>1300</v>
      </c>
      <c r="DK51" s="143">
        <f t="shared" si="32"/>
        <v>1700</v>
      </c>
      <c r="DL51" s="130"/>
      <c r="DM51" s="69"/>
      <c r="DN51" s="70"/>
      <c r="DO51" s="69"/>
      <c r="DP51" s="70"/>
      <c r="DQ51" s="69"/>
      <c r="DR51" s="70"/>
      <c r="DS51" s="69"/>
      <c r="DT51" s="70"/>
      <c r="DU51" s="69"/>
      <c r="DV51" s="70"/>
      <c r="DW51" s="69"/>
      <c r="DX51" s="70"/>
      <c r="DY51" s="69"/>
      <c r="DZ51" s="70"/>
      <c r="EA51" s="69"/>
      <c r="EB51" s="70"/>
      <c r="EC51" s="69"/>
      <c r="ED51" s="70"/>
      <c r="EE51" s="69"/>
      <c r="EF51" s="70"/>
      <c r="EG51" s="69"/>
      <c r="EH51" s="70"/>
      <c r="EI51" s="199"/>
    </row>
    <row r="52" spans="1:139" ht="120" customHeight="1" x14ac:dyDescent="0.25">
      <c r="A52" s="48">
        <v>46</v>
      </c>
      <c r="B52" s="82" t="s">
        <v>70</v>
      </c>
      <c r="C52" s="82" t="s">
        <v>228</v>
      </c>
      <c r="D52" s="83">
        <f t="shared" si="35"/>
        <v>4696</v>
      </c>
      <c r="E52" s="336">
        <v>544</v>
      </c>
      <c r="F52" s="85">
        <v>3499</v>
      </c>
      <c r="G52" s="85">
        <v>653</v>
      </c>
      <c r="H52" s="85">
        <v>46</v>
      </c>
      <c r="I52" s="86">
        <v>0</v>
      </c>
      <c r="J52" s="132">
        <f t="shared" si="37"/>
        <v>4742</v>
      </c>
      <c r="K52" s="93">
        <v>24</v>
      </c>
      <c r="L52" s="76">
        <v>26</v>
      </c>
      <c r="M52" s="76">
        <v>74</v>
      </c>
      <c r="N52" s="76">
        <v>59</v>
      </c>
      <c r="O52" s="76">
        <v>56</v>
      </c>
      <c r="P52" s="76"/>
      <c r="Q52" s="76"/>
      <c r="R52" s="76"/>
      <c r="S52" s="76"/>
      <c r="T52" s="76"/>
      <c r="U52" s="76"/>
      <c r="V52" s="76"/>
      <c r="W52" s="64">
        <f t="shared" si="44"/>
        <v>239</v>
      </c>
      <c r="X52" s="63">
        <v>24</v>
      </c>
      <c r="Y52" s="76">
        <v>1</v>
      </c>
      <c r="Z52" s="76">
        <v>0</v>
      </c>
      <c r="AA52" s="76">
        <v>4</v>
      </c>
      <c r="AB52" s="76">
        <v>4</v>
      </c>
      <c r="AC52" s="76"/>
      <c r="AD52" s="76"/>
      <c r="AE52" s="76"/>
      <c r="AF52" s="76"/>
      <c r="AG52" s="76"/>
      <c r="AH52" s="76"/>
      <c r="AI52" s="76"/>
      <c r="AJ52" s="65">
        <f t="shared" si="42"/>
        <v>33</v>
      </c>
      <c r="AK52" s="66">
        <f t="shared" si="13"/>
        <v>272</v>
      </c>
      <c r="AL52" s="79">
        <f t="shared" si="45"/>
        <v>783</v>
      </c>
      <c r="AM52" s="80">
        <f t="shared" si="46"/>
        <v>0</v>
      </c>
      <c r="AN52" s="81">
        <f t="shared" si="47"/>
        <v>3532</v>
      </c>
      <c r="AO52" s="95">
        <v>57</v>
      </c>
      <c r="AP52" s="96">
        <v>26</v>
      </c>
      <c r="AQ52" s="96">
        <v>44</v>
      </c>
      <c r="AR52" s="96">
        <v>76</v>
      </c>
      <c r="AS52" s="96">
        <v>71</v>
      </c>
      <c r="AT52" s="96"/>
      <c r="AU52" s="96"/>
      <c r="AV52" s="96"/>
      <c r="AW52" s="96"/>
      <c r="AX52" s="96"/>
      <c r="AY52" s="96"/>
      <c r="AZ52" s="96"/>
      <c r="BA52" s="98">
        <f t="shared" si="43"/>
        <v>274</v>
      </c>
      <c r="BB52" s="105">
        <v>2</v>
      </c>
      <c r="BC52" s="105">
        <v>0</v>
      </c>
      <c r="BD52" s="105">
        <v>5</v>
      </c>
      <c r="BE52" s="105">
        <v>6</v>
      </c>
      <c r="BF52" s="105">
        <v>5</v>
      </c>
      <c r="BG52" s="105"/>
      <c r="BH52" s="105"/>
      <c r="BI52" s="105"/>
      <c r="BJ52" s="105"/>
      <c r="BK52" s="105"/>
      <c r="BL52" s="105"/>
      <c r="BM52" s="105"/>
      <c r="BN52" s="100">
        <f t="shared" si="4"/>
        <v>18</v>
      </c>
      <c r="BO52" s="113">
        <v>0</v>
      </c>
      <c r="BP52" s="85">
        <v>0</v>
      </c>
      <c r="BQ52" s="85">
        <v>0</v>
      </c>
      <c r="BR52" s="85">
        <v>0</v>
      </c>
      <c r="BS52" s="85">
        <v>0</v>
      </c>
      <c r="BT52" s="85"/>
      <c r="BU52" s="85"/>
      <c r="BV52" s="85"/>
      <c r="BW52" s="85"/>
      <c r="BX52" s="85"/>
      <c r="BY52" s="85"/>
      <c r="BZ52" s="88"/>
      <c r="CA52" s="108">
        <f t="shared" si="49"/>
        <v>0</v>
      </c>
      <c r="CB52" s="85">
        <v>0</v>
      </c>
      <c r="CC52" s="85">
        <v>0</v>
      </c>
      <c r="CD52" s="85">
        <v>0</v>
      </c>
      <c r="CE52" s="85">
        <v>0</v>
      </c>
      <c r="CF52" s="85">
        <v>0</v>
      </c>
      <c r="CG52" s="85"/>
      <c r="CH52" s="85"/>
      <c r="CI52" s="85"/>
      <c r="CJ52" s="85"/>
      <c r="CK52" s="85"/>
      <c r="CL52" s="85"/>
      <c r="CM52" s="85"/>
      <c r="CN52" s="109">
        <f t="shared" si="36"/>
        <v>0</v>
      </c>
      <c r="CO52" s="115">
        <f t="shared" si="15"/>
        <v>509</v>
      </c>
      <c r="CP52" s="67">
        <f t="shared" si="48"/>
        <v>0</v>
      </c>
      <c r="CQ52" s="68">
        <f t="shared" si="16"/>
        <v>3514</v>
      </c>
      <c r="CR52" s="117">
        <f t="shared" si="17"/>
        <v>4023</v>
      </c>
      <c r="CS52" s="119">
        <f t="shared" si="9"/>
        <v>274</v>
      </c>
      <c r="CT52" s="120">
        <f t="shared" si="33"/>
        <v>0.114</v>
      </c>
      <c r="CU52" s="120">
        <f t="shared" si="18"/>
        <v>5.1999999999999998E-2</v>
      </c>
      <c r="CV52" s="120">
        <f t="shared" si="19"/>
        <v>8.7999999999999995E-2</v>
      </c>
      <c r="CW52" s="120">
        <f t="shared" si="20"/>
        <v>0.152</v>
      </c>
      <c r="CX52" s="120">
        <f t="shared" si="21"/>
        <v>0.14199999999999999</v>
      </c>
      <c r="CY52" s="120">
        <f t="shared" si="22"/>
        <v>0</v>
      </c>
      <c r="CZ52" s="120">
        <f t="shared" si="23"/>
        <v>0</v>
      </c>
      <c r="DA52" s="120">
        <f t="shared" si="24"/>
        <v>0</v>
      </c>
      <c r="DB52" s="120">
        <f t="shared" si="25"/>
        <v>0</v>
      </c>
      <c r="DC52" s="120">
        <f t="shared" si="26"/>
        <v>0</v>
      </c>
      <c r="DD52" s="120">
        <f t="shared" si="27"/>
        <v>0</v>
      </c>
      <c r="DE52" s="120">
        <f t="shared" si="28"/>
        <v>0</v>
      </c>
      <c r="DF52" s="124">
        <f t="shared" si="41"/>
        <v>0.54800000000000004</v>
      </c>
      <c r="DG52" s="122">
        <v>500</v>
      </c>
      <c r="DH52" s="198" t="str">
        <f t="shared" si="30"/>
        <v>MUY BUENO</v>
      </c>
      <c r="DI52" s="123">
        <v>43.2</v>
      </c>
      <c r="DJ52" s="142">
        <f t="shared" si="31"/>
        <v>650</v>
      </c>
      <c r="DK52" s="143">
        <f t="shared" si="32"/>
        <v>850</v>
      </c>
      <c r="DL52" s="130"/>
      <c r="DM52" s="69"/>
      <c r="DN52" s="70"/>
      <c r="DO52" s="69"/>
      <c r="DP52" s="70"/>
      <c r="DQ52" s="69"/>
      <c r="DR52" s="70"/>
      <c r="DS52" s="69"/>
      <c r="DT52" s="70"/>
      <c r="DU52" s="69"/>
      <c r="DV52" s="70"/>
      <c r="DW52" s="69"/>
      <c r="DX52" s="70"/>
      <c r="DY52" s="69"/>
      <c r="DZ52" s="70"/>
      <c r="EA52" s="69"/>
      <c r="EB52" s="70"/>
      <c r="EC52" s="69"/>
      <c r="ED52" s="70"/>
      <c r="EE52" s="69"/>
      <c r="EF52" s="70"/>
      <c r="EG52" s="69"/>
      <c r="EH52" s="70"/>
      <c r="EI52" s="199"/>
    </row>
    <row r="53" spans="1:139" ht="120" customHeight="1" x14ac:dyDescent="0.25">
      <c r="A53" s="48">
        <v>47</v>
      </c>
      <c r="B53" s="82" t="s">
        <v>71</v>
      </c>
      <c r="C53" s="82" t="s">
        <v>247</v>
      </c>
      <c r="D53" s="83">
        <f t="shared" si="35"/>
        <v>5189</v>
      </c>
      <c r="E53" s="336">
        <v>454</v>
      </c>
      <c r="F53" s="85">
        <v>4027</v>
      </c>
      <c r="G53" s="85">
        <v>708</v>
      </c>
      <c r="H53" s="85">
        <v>114</v>
      </c>
      <c r="I53" s="86">
        <v>0</v>
      </c>
      <c r="J53" s="132">
        <f t="shared" si="37"/>
        <v>5303</v>
      </c>
      <c r="K53" s="93">
        <v>64</v>
      </c>
      <c r="L53" s="76">
        <v>18</v>
      </c>
      <c r="M53" s="76">
        <v>53</v>
      </c>
      <c r="N53" s="76">
        <v>40</v>
      </c>
      <c r="O53" s="76">
        <v>56</v>
      </c>
      <c r="P53" s="76"/>
      <c r="Q53" s="76"/>
      <c r="R53" s="76"/>
      <c r="S53" s="76"/>
      <c r="T53" s="76"/>
      <c r="U53" s="76"/>
      <c r="V53" s="76"/>
      <c r="W53" s="64">
        <f t="shared" si="44"/>
        <v>231</v>
      </c>
      <c r="X53" s="63">
        <v>17</v>
      </c>
      <c r="Y53" s="76">
        <v>1</v>
      </c>
      <c r="Z53" s="76">
        <v>4</v>
      </c>
      <c r="AA53" s="76">
        <v>16</v>
      </c>
      <c r="AB53" s="76">
        <v>9</v>
      </c>
      <c r="AC53" s="76"/>
      <c r="AD53" s="76"/>
      <c r="AE53" s="76"/>
      <c r="AF53" s="76"/>
      <c r="AG53" s="76"/>
      <c r="AH53" s="76"/>
      <c r="AI53" s="76"/>
      <c r="AJ53" s="65">
        <f t="shared" si="42"/>
        <v>47</v>
      </c>
      <c r="AK53" s="66">
        <f t="shared" si="13"/>
        <v>278</v>
      </c>
      <c r="AL53" s="79">
        <f t="shared" si="45"/>
        <v>685</v>
      </c>
      <c r="AM53" s="80">
        <f t="shared" si="46"/>
        <v>0</v>
      </c>
      <c r="AN53" s="81">
        <f t="shared" si="47"/>
        <v>4074</v>
      </c>
      <c r="AO53" s="95">
        <v>46</v>
      </c>
      <c r="AP53" s="96">
        <v>33</v>
      </c>
      <c r="AQ53" s="96">
        <v>47</v>
      </c>
      <c r="AR53" s="96">
        <v>42</v>
      </c>
      <c r="AS53" s="96">
        <v>40</v>
      </c>
      <c r="AT53" s="96"/>
      <c r="AU53" s="96"/>
      <c r="AV53" s="96"/>
      <c r="AW53" s="96"/>
      <c r="AX53" s="96"/>
      <c r="AY53" s="96"/>
      <c r="AZ53" s="96"/>
      <c r="BA53" s="98">
        <f t="shared" si="43"/>
        <v>208</v>
      </c>
      <c r="BB53" s="105">
        <v>5</v>
      </c>
      <c r="BC53" s="105">
        <v>1</v>
      </c>
      <c r="BD53" s="105">
        <v>0</v>
      </c>
      <c r="BE53" s="105">
        <v>16</v>
      </c>
      <c r="BF53" s="105">
        <v>24</v>
      </c>
      <c r="BG53" s="105"/>
      <c r="BH53" s="105"/>
      <c r="BI53" s="105"/>
      <c r="BJ53" s="105"/>
      <c r="BK53" s="105"/>
      <c r="BL53" s="105"/>
      <c r="BM53" s="105"/>
      <c r="BN53" s="100">
        <f t="shared" si="4"/>
        <v>46</v>
      </c>
      <c r="BO53" s="113">
        <v>0</v>
      </c>
      <c r="BP53" s="85">
        <v>0</v>
      </c>
      <c r="BQ53" s="85">
        <v>0</v>
      </c>
      <c r="BR53" s="85">
        <v>0</v>
      </c>
      <c r="BS53" s="85">
        <v>0</v>
      </c>
      <c r="BT53" s="85"/>
      <c r="BU53" s="85"/>
      <c r="BV53" s="85"/>
      <c r="BW53" s="85"/>
      <c r="BX53" s="85"/>
      <c r="BY53" s="85"/>
      <c r="BZ53" s="88"/>
      <c r="CA53" s="108">
        <f t="shared" si="49"/>
        <v>0</v>
      </c>
      <c r="CB53" s="85">
        <v>0</v>
      </c>
      <c r="CC53" s="85">
        <v>0</v>
      </c>
      <c r="CD53" s="85">
        <v>0</v>
      </c>
      <c r="CE53" s="85">
        <v>3</v>
      </c>
      <c r="CF53" s="85">
        <v>0</v>
      </c>
      <c r="CG53" s="85"/>
      <c r="CH53" s="85"/>
      <c r="CI53" s="85"/>
      <c r="CJ53" s="85"/>
      <c r="CK53" s="85"/>
      <c r="CL53" s="85"/>
      <c r="CM53" s="85"/>
      <c r="CN53" s="109">
        <f t="shared" si="36"/>
        <v>3</v>
      </c>
      <c r="CO53" s="115">
        <f t="shared" si="15"/>
        <v>477</v>
      </c>
      <c r="CP53" s="67">
        <f t="shared" si="48"/>
        <v>0</v>
      </c>
      <c r="CQ53" s="68">
        <f t="shared" si="16"/>
        <v>4025</v>
      </c>
      <c r="CR53" s="117">
        <f t="shared" si="17"/>
        <v>4502</v>
      </c>
      <c r="CS53" s="119">
        <f t="shared" si="9"/>
        <v>208</v>
      </c>
      <c r="CT53" s="120">
        <f t="shared" si="33"/>
        <v>9.1999999999999998E-2</v>
      </c>
      <c r="CU53" s="120">
        <f t="shared" si="18"/>
        <v>6.6000000000000003E-2</v>
      </c>
      <c r="CV53" s="120">
        <f t="shared" si="19"/>
        <v>9.4E-2</v>
      </c>
      <c r="CW53" s="120">
        <f t="shared" si="20"/>
        <v>8.4000000000000005E-2</v>
      </c>
      <c r="CX53" s="120">
        <f t="shared" si="21"/>
        <v>0.08</v>
      </c>
      <c r="CY53" s="120">
        <f t="shared" si="22"/>
        <v>0</v>
      </c>
      <c r="CZ53" s="120">
        <f t="shared" si="23"/>
        <v>0</v>
      </c>
      <c r="DA53" s="120">
        <f t="shared" si="24"/>
        <v>0</v>
      </c>
      <c r="DB53" s="120">
        <f t="shared" si="25"/>
        <v>0</v>
      </c>
      <c r="DC53" s="120">
        <f t="shared" si="26"/>
        <v>0</v>
      </c>
      <c r="DD53" s="120">
        <f t="shared" si="27"/>
        <v>0</v>
      </c>
      <c r="DE53" s="120">
        <f t="shared" si="28"/>
        <v>0</v>
      </c>
      <c r="DF53" s="124">
        <f t="shared" si="41"/>
        <v>0.41600000000000004</v>
      </c>
      <c r="DG53" s="122">
        <v>500</v>
      </c>
      <c r="DH53" s="198" t="str">
        <f t="shared" si="30"/>
        <v>MUY BUENO</v>
      </c>
      <c r="DI53" s="123">
        <v>43.2</v>
      </c>
      <c r="DJ53" s="142">
        <f t="shared" si="31"/>
        <v>650</v>
      </c>
      <c r="DK53" s="143">
        <f t="shared" si="32"/>
        <v>850</v>
      </c>
      <c r="DL53" s="130"/>
      <c r="DM53" s="69"/>
      <c r="DN53" s="70"/>
      <c r="DO53" s="69"/>
      <c r="DP53" s="70"/>
      <c r="DQ53" s="69"/>
      <c r="DR53" s="70"/>
      <c r="DS53" s="69"/>
      <c r="DT53" s="70"/>
      <c r="DU53" s="69"/>
      <c r="DV53" s="70"/>
      <c r="DW53" s="69"/>
      <c r="DX53" s="70"/>
      <c r="DY53" s="69"/>
      <c r="DZ53" s="70"/>
      <c r="EA53" s="69"/>
      <c r="EB53" s="70"/>
      <c r="EC53" s="69"/>
      <c r="ED53" s="70"/>
      <c r="EE53" s="69"/>
      <c r="EF53" s="70"/>
      <c r="EG53" s="69"/>
      <c r="EH53" s="70"/>
      <c r="EI53" s="199"/>
    </row>
    <row r="54" spans="1:139" ht="120" customHeight="1" x14ac:dyDescent="0.25">
      <c r="A54" s="48">
        <v>48</v>
      </c>
      <c r="B54" s="82" t="s">
        <v>72</v>
      </c>
      <c r="C54" s="82" t="s">
        <v>229</v>
      </c>
      <c r="D54" s="83">
        <f t="shared" si="35"/>
        <v>4898</v>
      </c>
      <c r="E54" s="336">
        <v>460</v>
      </c>
      <c r="F54" s="85">
        <v>4352</v>
      </c>
      <c r="G54" s="85">
        <v>85</v>
      </c>
      <c r="H54" s="85">
        <v>93</v>
      </c>
      <c r="I54" s="86">
        <v>1</v>
      </c>
      <c r="J54" s="132">
        <f t="shared" si="37"/>
        <v>4991</v>
      </c>
      <c r="K54" s="93">
        <v>45</v>
      </c>
      <c r="L54" s="76">
        <v>27</v>
      </c>
      <c r="M54" s="76">
        <v>63</v>
      </c>
      <c r="N54" s="76">
        <v>45</v>
      </c>
      <c r="O54" s="76">
        <v>51</v>
      </c>
      <c r="P54" s="76"/>
      <c r="Q54" s="76"/>
      <c r="R54" s="76"/>
      <c r="S54" s="76"/>
      <c r="T54" s="76"/>
      <c r="U54" s="76"/>
      <c r="V54" s="76"/>
      <c r="W54" s="64">
        <f t="shared" si="44"/>
        <v>231</v>
      </c>
      <c r="X54" s="63">
        <v>31</v>
      </c>
      <c r="Y54" s="76">
        <v>20</v>
      </c>
      <c r="Z54" s="76">
        <v>29</v>
      </c>
      <c r="AA54" s="76">
        <v>5</v>
      </c>
      <c r="AB54" s="76">
        <v>18</v>
      </c>
      <c r="AC54" s="76"/>
      <c r="AD54" s="76"/>
      <c r="AE54" s="76"/>
      <c r="AF54" s="76"/>
      <c r="AG54" s="76"/>
      <c r="AH54" s="76"/>
      <c r="AI54" s="76"/>
      <c r="AJ54" s="65">
        <f t="shared" si="42"/>
        <v>103</v>
      </c>
      <c r="AK54" s="66">
        <f t="shared" si="13"/>
        <v>334</v>
      </c>
      <c r="AL54" s="79">
        <f t="shared" si="45"/>
        <v>692</v>
      </c>
      <c r="AM54" s="80">
        <f t="shared" si="46"/>
        <v>1</v>
      </c>
      <c r="AN54" s="81">
        <f t="shared" si="47"/>
        <v>4455</v>
      </c>
      <c r="AO54" s="95">
        <v>43</v>
      </c>
      <c r="AP54" s="96">
        <v>21</v>
      </c>
      <c r="AQ54" s="96">
        <v>35</v>
      </c>
      <c r="AR54" s="96">
        <v>53</v>
      </c>
      <c r="AS54" s="96">
        <v>37</v>
      </c>
      <c r="AT54" s="96"/>
      <c r="AU54" s="96"/>
      <c r="AV54" s="96"/>
      <c r="AW54" s="96"/>
      <c r="AX54" s="96"/>
      <c r="AY54" s="96"/>
      <c r="AZ54" s="96"/>
      <c r="BA54" s="98">
        <f t="shared" si="43"/>
        <v>189</v>
      </c>
      <c r="BB54" s="105">
        <v>3</v>
      </c>
      <c r="BC54" s="105">
        <v>3</v>
      </c>
      <c r="BD54" s="105">
        <v>3</v>
      </c>
      <c r="BE54" s="105">
        <v>6</v>
      </c>
      <c r="BF54" s="105">
        <v>1</v>
      </c>
      <c r="BG54" s="105"/>
      <c r="BH54" s="105"/>
      <c r="BI54" s="105"/>
      <c r="BJ54" s="105"/>
      <c r="BK54" s="105"/>
      <c r="BL54" s="105"/>
      <c r="BM54" s="105"/>
      <c r="BN54" s="100">
        <f t="shared" si="4"/>
        <v>16</v>
      </c>
      <c r="BO54" s="113">
        <v>1</v>
      </c>
      <c r="BP54" s="85">
        <v>0</v>
      </c>
      <c r="BQ54" s="85">
        <v>0</v>
      </c>
      <c r="BR54" s="85">
        <v>0</v>
      </c>
      <c r="BS54" s="85">
        <v>0</v>
      </c>
      <c r="BT54" s="85"/>
      <c r="BU54" s="85"/>
      <c r="BV54" s="85"/>
      <c r="BW54" s="85"/>
      <c r="BX54" s="85"/>
      <c r="BY54" s="85"/>
      <c r="BZ54" s="88"/>
      <c r="CA54" s="108">
        <f t="shared" si="49"/>
        <v>1</v>
      </c>
      <c r="CB54" s="85">
        <v>0</v>
      </c>
      <c r="CC54" s="85">
        <v>0</v>
      </c>
      <c r="CD54" s="85">
        <v>3</v>
      </c>
      <c r="CE54" s="85">
        <v>0</v>
      </c>
      <c r="CF54" s="85">
        <v>0</v>
      </c>
      <c r="CG54" s="85"/>
      <c r="CH54" s="85"/>
      <c r="CI54" s="85"/>
      <c r="CJ54" s="85"/>
      <c r="CK54" s="85"/>
      <c r="CL54" s="85"/>
      <c r="CM54" s="85"/>
      <c r="CN54" s="109">
        <f t="shared" si="36"/>
        <v>3</v>
      </c>
      <c r="CO54" s="115">
        <f t="shared" si="15"/>
        <v>502</v>
      </c>
      <c r="CP54" s="67">
        <f t="shared" si="48"/>
        <v>1</v>
      </c>
      <c r="CQ54" s="68">
        <f t="shared" si="16"/>
        <v>4436</v>
      </c>
      <c r="CR54" s="117">
        <f t="shared" si="17"/>
        <v>4938</v>
      </c>
      <c r="CS54" s="119">
        <f t="shared" si="9"/>
        <v>189</v>
      </c>
      <c r="CT54" s="120">
        <f t="shared" si="33"/>
        <v>8.5999999999999993E-2</v>
      </c>
      <c r="CU54" s="120">
        <f t="shared" si="18"/>
        <v>4.2000000000000003E-2</v>
      </c>
      <c r="CV54" s="120">
        <f t="shared" si="19"/>
        <v>7.0000000000000007E-2</v>
      </c>
      <c r="CW54" s="120">
        <f t="shared" si="20"/>
        <v>0.106</v>
      </c>
      <c r="CX54" s="120">
        <f t="shared" si="21"/>
        <v>7.3999999999999996E-2</v>
      </c>
      <c r="CY54" s="120">
        <f t="shared" si="22"/>
        <v>0</v>
      </c>
      <c r="CZ54" s="120">
        <f t="shared" si="23"/>
        <v>0</v>
      </c>
      <c r="DA54" s="120">
        <f t="shared" si="24"/>
        <v>0</v>
      </c>
      <c r="DB54" s="120">
        <f t="shared" si="25"/>
        <v>0</v>
      </c>
      <c r="DC54" s="120">
        <f t="shared" si="26"/>
        <v>0</v>
      </c>
      <c r="DD54" s="120">
        <f t="shared" si="27"/>
        <v>0</v>
      </c>
      <c r="DE54" s="120">
        <f t="shared" si="28"/>
        <v>0</v>
      </c>
      <c r="DF54" s="124">
        <f t="shared" si="41"/>
        <v>0.378</v>
      </c>
      <c r="DG54" s="122">
        <v>500</v>
      </c>
      <c r="DH54" s="198" t="str">
        <f t="shared" si="30"/>
        <v>BUENO</v>
      </c>
      <c r="DI54" s="123">
        <v>43.2</v>
      </c>
      <c r="DJ54" s="142">
        <f t="shared" si="31"/>
        <v>650</v>
      </c>
      <c r="DK54" s="143">
        <f t="shared" si="32"/>
        <v>850</v>
      </c>
      <c r="DL54" s="130"/>
      <c r="DM54" s="69"/>
      <c r="DN54" s="70"/>
      <c r="DO54" s="69"/>
      <c r="DP54" s="70"/>
      <c r="DQ54" s="69"/>
      <c r="DR54" s="70"/>
      <c r="DS54" s="69"/>
      <c r="DT54" s="70"/>
      <c r="DU54" s="69"/>
      <c r="DV54" s="70"/>
      <c r="DW54" s="69"/>
      <c r="DX54" s="70"/>
      <c r="DY54" s="69"/>
      <c r="DZ54" s="70"/>
      <c r="EA54" s="69"/>
      <c r="EB54" s="70"/>
      <c r="EC54" s="69"/>
      <c r="ED54" s="70"/>
      <c r="EE54" s="69"/>
      <c r="EF54" s="70"/>
      <c r="EG54" s="69"/>
      <c r="EH54" s="70"/>
      <c r="EI54" s="199"/>
    </row>
    <row r="55" spans="1:139" ht="120" customHeight="1" x14ac:dyDescent="0.25">
      <c r="A55" s="48">
        <v>49</v>
      </c>
      <c r="B55" s="82" t="s">
        <v>73</v>
      </c>
      <c r="C55" s="82" t="s">
        <v>230</v>
      </c>
      <c r="D55" s="83">
        <f t="shared" si="35"/>
        <v>5043</v>
      </c>
      <c r="E55" s="336">
        <v>361</v>
      </c>
      <c r="F55" s="85">
        <v>4552</v>
      </c>
      <c r="G55" s="85">
        <v>130</v>
      </c>
      <c r="H55" s="85">
        <v>11</v>
      </c>
      <c r="I55" s="86">
        <v>0</v>
      </c>
      <c r="J55" s="132">
        <f t="shared" si="37"/>
        <v>5054</v>
      </c>
      <c r="K55" s="93">
        <v>37</v>
      </c>
      <c r="L55" s="76">
        <v>18</v>
      </c>
      <c r="M55" s="76">
        <v>48</v>
      </c>
      <c r="N55" s="76">
        <v>35</v>
      </c>
      <c r="O55" s="76">
        <v>45</v>
      </c>
      <c r="P55" s="76"/>
      <c r="Q55" s="76"/>
      <c r="R55" s="76"/>
      <c r="S55" s="76"/>
      <c r="T55" s="76"/>
      <c r="U55" s="76"/>
      <c r="V55" s="76"/>
      <c r="W55" s="64">
        <f t="shared" si="44"/>
        <v>183</v>
      </c>
      <c r="X55" s="63">
        <v>37</v>
      </c>
      <c r="Y55" s="76">
        <v>5</v>
      </c>
      <c r="Z55" s="76">
        <v>15</v>
      </c>
      <c r="AA55" s="76">
        <v>9</v>
      </c>
      <c r="AB55" s="76">
        <v>14</v>
      </c>
      <c r="AC55" s="76"/>
      <c r="AD55" s="76"/>
      <c r="AE55" s="76"/>
      <c r="AF55" s="76"/>
      <c r="AG55" s="76"/>
      <c r="AH55" s="76"/>
      <c r="AI55" s="76"/>
      <c r="AJ55" s="65">
        <f t="shared" si="42"/>
        <v>80</v>
      </c>
      <c r="AK55" s="66">
        <f t="shared" si="13"/>
        <v>263</v>
      </c>
      <c r="AL55" s="79">
        <f t="shared" si="45"/>
        <v>544</v>
      </c>
      <c r="AM55" s="80">
        <f t="shared" si="46"/>
        <v>0</v>
      </c>
      <c r="AN55" s="81">
        <f t="shared" si="47"/>
        <v>4632</v>
      </c>
      <c r="AO55" s="95">
        <v>38</v>
      </c>
      <c r="AP55" s="96">
        <v>23</v>
      </c>
      <c r="AQ55" s="96">
        <v>36</v>
      </c>
      <c r="AR55" s="96">
        <v>42</v>
      </c>
      <c r="AS55" s="96">
        <v>41</v>
      </c>
      <c r="AT55" s="96"/>
      <c r="AU55" s="96"/>
      <c r="AV55" s="96"/>
      <c r="AW55" s="96"/>
      <c r="AX55" s="96"/>
      <c r="AY55" s="96"/>
      <c r="AZ55" s="96"/>
      <c r="BA55" s="98">
        <f t="shared" si="43"/>
        <v>180</v>
      </c>
      <c r="BB55" s="105">
        <v>10</v>
      </c>
      <c r="BC55" s="105">
        <v>9</v>
      </c>
      <c r="BD55" s="105">
        <v>4</v>
      </c>
      <c r="BE55" s="105">
        <v>3</v>
      </c>
      <c r="BF55" s="105">
        <v>2</v>
      </c>
      <c r="BG55" s="105"/>
      <c r="BH55" s="105"/>
      <c r="BI55" s="105"/>
      <c r="BJ55" s="105"/>
      <c r="BK55" s="105"/>
      <c r="BL55" s="105"/>
      <c r="BM55" s="105"/>
      <c r="BN55" s="100">
        <f t="shared" si="4"/>
        <v>28</v>
      </c>
      <c r="BO55" s="113">
        <v>0</v>
      </c>
      <c r="BP55" s="85">
        <v>0</v>
      </c>
      <c r="BQ55" s="85">
        <v>1</v>
      </c>
      <c r="BR55" s="85">
        <v>0</v>
      </c>
      <c r="BS55" s="85">
        <v>0</v>
      </c>
      <c r="BT55" s="85"/>
      <c r="BU55" s="85"/>
      <c r="BV55" s="85"/>
      <c r="BW55" s="85"/>
      <c r="BX55" s="85"/>
      <c r="BY55" s="85"/>
      <c r="BZ55" s="88"/>
      <c r="CA55" s="108">
        <f t="shared" si="49"/>
        <v>1</v>
      </c>
      <c r="CB55" s="85">
        <v>0</v>
      </c>
      <c r="CC55" s="85">
        <v>0</v>
      </c>
      <c r="CD55" s="85">
        <v>0</v>
      </c>
      <c r="CE55" s="85">
        <v>1</v>
      </c>
      <c r="CF55" s="85">
        <v>0</v>
      </c>
      <c r="CG55" s="85"/>
      <c r="CH55" s="85"/>
      <c r="CI55" s="85"/>
      <c r="CJ55" s="85"/>
      <c r="CK55" s="85"/>
      <c r="CL55" s="85"/>
      <c r="CM55" s="85"/>
      <c r="CN55" s="109">
        <f t="shared" si="36"/>
        <v>1</v>
      </c>
      <c r="CO55" s="115">
        <f t="shared" si="15"/>
        <v>363</v>
      </c>
      <c r="CP55" s="67">
        <f t="shared" si="48"/>
        <v>0</v>
      </c>
      <c r="CQ55" s="68">
        <f t="shared" si="16"/>
        <v>4603</v>
      </c>
      <c r="CR55" s="117">
        <f t="shared" si="17"/>
        <v>4966</v>
      </c>
      <c r="CS55" s="119">
        <f t="shared" si="9"/>
        <v>180</v>
      </c>
      <c r="CT55" s="120">
        <f t="shared" si="33"/>
        <v>7.5999999999999998E-2</v>
      </c>
      <c r="CU55" s="120">
        <f t="shared" si="18"/>
        <v>4.5999999999999999E-2</v>
      </c>
      <c r="CV55" s="120">
        <f t="shared" si="19"/>
        <v>7.1999999999999995E-2</v>
      </c>
      <c r="CW55" s="120">
        <f t="shared" si="20"/>
        <v>8.4000000000000005E-2</v>
      </c>
      <c r="CX55" s="120">
        <f t="shared" si="21"/>
        <v>8.2000000000000003E-2</v>
      </c>
      <c r="CY55" s="120">
        <f t="shared" si="22"/>
        <v>0</v>
      </c>
      <c r="CZ55" s="120">
        <f t="shared" si="23"/>
        <v>0</v>
      </c>
      <c r="DA55" s="120">
        <f t="shared" si="24"/>
        <v>0</v>
      </c>
      <c r="DB55" s="120">
        <f t="shared" si="25"/>
        <v>0</v>
      </c>
      <c r="DC55" s="120">
        <f t="shared" si="26"/>
        <v>0</v>
      </c>
      <c r="DD55" s="120">
        <f t="shared" si="27"/>
        <v>0</v>
      </c>
      <c r="DE55" s="120">
        <f t="shared" si="28"/>
        <v>0</v>
      </c>
      <c r="DF55" s="124">
        <f t="shared" si="41"/>
        <v>0.36000000000000004</v>
      </c>
      <c r="DG55" s="122">
        <v>500</v>
      </c>
      <c r="DH55" s="198" t="str">
        <f t="shared" si="30"/>
        <v>BUENO</v>
      </c>
      <c r="DI55" s="123">
        <v>43.2</v>
      </c>
      <c r="DJ55" s="142">
        <f t="shared" si="31"/>
        <v>650</v>
      </c>
      <c r="DK55" s="143">
        <f t="shared" si="32"/>
        <v>850</v>
      </c>
      <c r="DL55" s="130"/>
      <c r="DM55" s="69"/>
      <c r="DN55" s="70"/>
      <c r="DO55" s="69"/>
      <c r="DP55" s="70"/>
      <c r="DQ55" s="69"/>
      <c r="DR55" s="70"/>
      <c r="DS55" s="69"/>
      <c r="DT55" s="70"/>
      <c r="DU55" s="69"/>
      <c r="DV55" s="70"/>
      <c r="DW55" s="69"/>
      <c r="DX55" s="70"/>
      <c r="DY55" s="69"/>
      <c r="DZ55" s="70"/>
      <c r="EA55" s="69"/>
      <c r="EB55" s="70"/>
      <c r="EC55" s="69"/>
      <c r="ED55" s="70"/>
      <c r="EE55" s="69"/>
      <c r="EF55" s="70"/>
      <c r="EG55" s="69"/>
      <c r="EH55" s="70"/>
      <c r="EI55" s="199"/>
    </row>
    <row r="56" spans="1:139" ht="120" customHeight="1" x14ac:dyDescent="0.25">
      <c r="A56" s="48">
        <v>50</v>
      </c>
      <c r="B56" s="82" t="s">
        <v>74</v>
      </c>
      <c r="C56" s="82" t="s">
        <v>231</v>
      </c>
      <c r="D56" s="83">
        <f t="shared" si="35"/>
        <v>4269</v>
      </c>
      <c r="E56" s="336">
        <v>0</v>
      </c>
      <c r="F56" s="85">
        <v>4202</v>
      </c>
      <c r="G56" s="85">
        <v>67</v>
      </c>
      <c r="H56" s="85">
        <v>0</v>
      </c>
      <c r="I56" s="86">
        <v>0</v>
      </c>
      <c r="J56" s="132">
        <f t="shared" si="37"/>
        <v>4269</v>
      </c>
      <c r="K56" s="93">
        <v>97</v>
      </c>
      <c r="L56" s="76">
        <v>74</v>
      </c>
      <c r="M56" s="76">
        <v>91</v>
      </c>
      <c r="N56" s="76">
        <v>83</v>
      </c>
      <c r="O56" s="76">
        <v>111</v>
      </c>
      <c r="P56" s="76"/>
      <c r="Q56" s="76"/>
      <c r="R56" s="76"/>
      <c r="S56" s="76"/>
      <c r="T56" s="76"/>
      <c r="U56" s="76"/>
      <c r="V56" s="76"/>
      <c r="W56" s="64">
        <f t="shared" si="44"/>
        <v>456</v>
      </c>
      <c r="X56" s="63">
        <v>28</v>
      </c>
      <c r="Y56" s="76">
        <v>64</v>
      </c>
      <c r="Z56" s="76">
        <v>131</v>
      </c>
      <c r="AA56" s="76">
        <v>40</v>
      </c>
      <c r="AB56" s="76">
        <v>77</v>
      </c>
      <c r="AC56" s="76"/>
      <c r="AD56" s="76"/>
      <c r="AE56" s="76"/>
      <c r="AF56" s="76"/>
      <c r="AG56" s="76"/>
      <c r="AH56" s="76"/>
      <c r="AI56" s="76"/>
      <c r="AJ56" s="65">
        <f t="shared" si="42"/>
        <v>340</v>
      </c>
      <c r="AK56" s="66">
        <f t="shared" si="13"/>
        <v>796</v>
      </c>
      <c r="AL56" s="79">
        <f t="shared" si="45"/>
        <v>456</v>
      </c>
      <c r="AM56" s="80">
        <f t="shared" si="46"/>
        <v>0</v>
      </c>
      <c r="AN56" s="81">
        <f t="shared" si="47"/>
        <v>4542</v>
      </c>
      <c r="AO56" s="95">
        <v>96</v>
      </c>
      <c r="AP56" s="96">
        <v>74</v>
      </c>
      <c r="AQ56" s="96">
        <v>91</v>
      </c>
      <c r="AR56" s="96">
        <v>83</v>
      </c>
      <c r="AS56" s="96">
        <v>111</v>
      </c>
      <c r="AT56" s="96"/>
      <c r="AU56" s="96"/>
      <c r="AV56" s="96"/>
      <c r="AW56" s="96"/>
      <c r="AX56" s="96"/>
      <c r="AY56" s="96"/>
      <c r="AZ56" s="96"/>
      <c r="BA56" s="98">
        <f t="shared" si="43"/>
        <v>455</v>
      </c>
      <c r="BB56" s="105">
        <v>0</v>
      </c>
      <c r="BC56" s="105">
        <v>34</v>
      </c>
      <c r="BD56" s="105">
        <v>18</v>
      </c>
      <c r="BE56" s="105">
        <v>0</v>
      </c>
      <c r="BF56" s="105">
        <v>2</v>
      </c>
      <c r="BG56" s="105"/>
      <c r="BH56" s="105"/>
      <c r="BI56" s="105"/>
      <c r="BJ56" s="105"/>
      <c r="BK56" s="105"/>
      <c r="BL56" s="105"/>
      <c r="BM56" s="105"/>
      <c r="BN56" s="100">
        <f t="shared" si="4"/>
        <v>54</v>
      </c>
      <c r="BO56" s="113">
        <v>0</v>
      </c>
      <c r="BP56" s="85">
        <v>0</v>
      </c>
      <c r="BQ56" s="85">
        <v>0</v>
      </c>
      <c r="BR56" s="85">
        <v>0</v>
      </c>
      <c r="BS56" s="85">
        <v>0</v>
      </c>
      <c r="BT56" s="85">
        <v>0</v>
      </c>
      <c r="BU56" s="85">
        <v>0</v>
      </c>
      <c r="BV56" s="85">
        <v>0</v>
      </c>
      <c r="BW56" s="85">
        <v>0</v>
      </c>
      <c r="BX56" s="85">
        <v>0</v>
      </c>
      <c r="BY56" s="85">
        <v>0</v>
      </c>
      <c r="BZ56" s="88">
        <v>0</v>
      </c>
      <c r="CA56" s="108">
        <f t="shared" si="49"/>
        <v>0</v>
      </c>
      <c r="CB56" s="85">
        <v>1</v>
      </c>
      <c r="CC56" s="85">
        <v>0</v>
      </c>
      <c r="CD56" s="85">
        <v>0</v>
      </c>
      <c r="CE56" s="85">
        <v>1</v>
      </c>
      <c r="CF56" s="85">
        <v>0</v>
      </c>
      <c r="CG56" s="85"/>
      <c r="CH56" s="85"/>
      <c r="CI56" s="85"/>
      <c r="CJ56" s="85"/>
      <c r="CK56" s="85"/>
      <c r="CL56" s="85"/>
      <c r="CM56" s="85"/>
      <c r="CN56" s="109">
        <f t="shared" si="36"/>
        <v>2</v>
      </c>
      <c r="CO56" s="115">
        <f t="shared" si="15"/>
        <v>1</v>
      </c>
      <c r="CP56" s="67">
        <f t="shared" si="48"/>
        <v>0</v>
      </c>
      <c r="CQ56" s="68">
        <f t="shared" si="16"/>
        <v>4486</v>
      </c>
      <c r="CR56" s="117">
        <f t="shared" si="17"/>
        <v>4487</v>
      </c>
      <c r="CS56" s="119">
        <f t="shared" si="9"/>
        <v>455</v>
      </c>
      <c r="CT56" s="120">
        <f t="shared" si="33"/>
        <v>9.0208946472266377E-2</v>
      </c>
      <c r="CU56" s="120">
        <f t="shared" si="18"/>
        <v>6.9536062905705326E-2</v>
      </c>
      <c r="CV56" s="120">
        <f t="shared" si="19"/>
        <v>8.5510563843502502E-2</v>
      </c>
      <c r="CW56" s="120">
        <f t="shared" si="20"/>
        <v>7.7993151637480301E-2</v>
      </c>
      <c r="CX56" s="120">
        <f t="shared" si="21"/>
        <v>0.104304094358558</v>
      </c>
      <c r="CY56" s="120">
        <f t="shared" si="22"/>
        <v>0</v>
      </c>
      <c r="CZ56" s="120">
        <f t="shared" si="23"/>
        <v>0</v>
      </c>
      <c r="DA56" s="120">
        <f t="shared" si="24"/>
        <v>0</v>
      </c>
      <c r="DB56" s="120">
        <f t="shared" si="25"/>
        <v>0</v>
      </c>
      <c r="DC56" s="120">
        <f t="shared" si="26"/>
        <v>0</v>
      </c>
      <c r="DD56" s="120">
        <f t="shared" si="27"/>
        <v>0</v>
      </c>
      <c r="DE56" s="120">
        <f t="shared" si="28"/>
        <v>0</v>
      </c>
      <c r="DF56" s="124">
        <f t="shared" si="41"/>
        <v>0.42755281921751254</v>
      </c>
      <c r="DG56" s="128">
        <v>1064.1960000000001</v>
      </c>
      <c r="DH56" s="198" t="str">
        <f t="shared" si="30"/>
        <v>MUY BUENO</v>
      </c>
      <c r="DI56" s="123">
        <v>91.946534400000019</v>
      </c>
      <c r="DJ56" s="142">
        <f t="shared" si="31"/>
        <v>1383.4548000000002</v>
      </c>
      <c r="DK56" s="143">
        <f t="shared" si="32"/>
        <v>1809.1332000000002</v>
      </c>
      <c r="DL56" s="130"/>
      <c r="DM56" s="69"/>
      <c r="DN56" s="70"/>
      <c r="DO56" s="69"/>
      <c r="DP56" s="70"/>
      <c r="DQ56" s="69"/>
      <c r="DR56" s="70"/>
      <c r="DS56" s="69"/>
      <c r="DT56" s="70"/>
      <c r="DU56" s="69"/>
      <c r="DV56" s="70"/>
      <c r="DW56" s="69"/>
      <c r="DX56" s="70"/>
      <c r="DY56" s="69"/>
      <c r="DZ56" s="70"/>
      <c r="EA56" s="69"/>
      <c r="EB56" s="70"/>
      <c r="EC56" s="69"/>
      <c r="ED56" s="70"/>
      <c r="EE56" s="69"/>
      <c r="EF56" s="70"/>
      <c r="EG56" s="69"/>
      <c r="EH56" s="70"/>
      <c r="EI56" s="199"/>
    </row>
    <row r="57" spans="1:139" ht="120" customHeight="1" x14ac:dyDescent="0.25">
      <c r="A57" s="48">
        <v>51</v>
      </c>
      <c r="B57" s="82" t="s">
        <v>75</v>
      </c>
      <c r="C57" s="82" t="s">
        <v>232</v>
      </c>
      <c r="D57" s="83">
        <f t="shared" si="35"/>
        <v>4233</v>
      </c>
      <c r="E57" s="336">
        <v>0</v>
      </c>
      <c r="F57" s="85">
        <v>4146</v>
      </c>
      <c r="G57" s="85">
        <v>87</v>
      </c>
      <c r="H57" s="85">
        <v>0</v>
      </c>
      <c r="I57" s="86">
        <v>0</v>
      </c>
      <c r="J57" s="132">
        <f t="shared" si="37"/>
        <v>4233</v>
      </c>
      <c r="K57" s="93">
        <v>103</v>
      </c>
      <c r="L57" s="76">
        <v>57</v>
      </c>
      <c r="M57" s="76">
        <v>93</v>
      </c>
      <c r="N57" s="76">
        <v>96</v>
      </c>
      <c r="O57" s="76">
        <v>70</v>
      </c>
      <c r="P57" s="76"/>
      <c r="Q57" s="76"/>
      <c r="R57" s="76"/>
      <c r="S57" s="76"/>
      <c r="T57" s="76"/>
      <c r="U57" s="76"/>
      <c r="V57" s="76"/>
      <c r="W57" s="64">
        <f t="shared" si="44"/>
        <v>419</v>
      </c>
      <c r="X57" s="63">
        <v>74</v>
      </c>
      <c r="Y57" s="76">
        <v>64</v>
      </c>
      <c r="Z57" s="76">
        <v>64</v>
      </c>
      <c r="AA57" s="76">
        <v>57</v>
      </c>
      <c r="AB57" s="76">
        <v>76</v>
      </c>
      <c r="AC57" s="76"/>
      <c r="AD57" s="76"/>
      <c r="AE57" s="76"/>
      <c r="AF57" s="76"/>
      <c r="AG57" s="76"/>
      <c r="AH57" s="76"/>
      <c r="AI57" s="76"/>
      <c r="AJ57" s="65">
        <f t="shared" si="42"/>
        <v>335</v>
      </c>
      <c r="AK57" s="66">
        <f t="shared" si="13"/>
        <v>754</v>
      </c>
      <c r="AL57" s="79">
        <f t="shared" si="45"/>
        <v>419</v>
      </c>
      <c r="AM57" s="80">
        <f t="shared" si="46"/>
        <v>0</v>
      </c>
      <c r="AN57" s="81">
        <f t="shared" si="47"/>
        <v>4481</v>
      </c>
      <c r="AO57" s="95">
        <v>103</v>
      </c>
      <c r="AP57" s="96">
        <v>57</v>
      </c>
      <c r="AQ57" s="96">
        <v>93</v>
      </c>
      <c r="AR57" s="96">
        <v>96</v>
      </c>
      <c r="AS57" s="96">
        <v>70</v>
      </c>
      <c r="AT57" s="96"/>
      <c r="AU57" s="96"/>
      <c r="AV57" s="96"/>
      <c r="AW57" s="96"/>
      <c r="AX57" s="96"/>
      <c r="AY57" s="96"/>
      <c r="AZ57" s="96"/>
      <c r="BA57" s="98">
        <f t="shared" si="43"/>
        <v>419</v>
      </c>
      <c r="BB57" s="105">
        <v>0</v>
      </c>
      <c r="BC57" s="105">
        <v>1</v>
      </c>
      <c r="BD57" s="105">
        <v>29</v>
      </c>
      <c r="BE57" s="105">
        <v>2</v>
      </c>
      <c r="BF57" s="105">
        <v>1</v>
      </c>
      <c r="BG57" s="105"/>
      <c r="BH57" s="105"/>
      <c r="BI57" s="105"/>
      <c r="BJ57" s="105"/>
      <c r="BK57" s="105"/>
      <c r="BL57" s="105"/>
      <c r="BM57" s="105"/>
      <c r="BN57" s="100">
        <f t="shared" si="4"/>
        <v>33</v>
      </c>
      <c r="BO57" s="113">
        <v>0</v>
      </c>
      <c r="BP57" s="85">
        <v>0</v>
      </c>
      <c r="BQ57" s="85">
        <v>0</v>
      </c>
      <c r="BR57" s="85">
        <v>0</v>
      </c>
      <c r="BS57" s="85">
        <v>0</v>
      </c>
      <c r="BT57" s="85">
        <v>0</v>
      </c>
      <c r="BU57" s="85">
        <v>0</v>
      </c>
      <c r="BV57" s="85">
        <v>0</v>
      </c>
      <c r="BW57" s="85">
        <v>0</v>
      </c>
      <c r="BX57" s="85">
        <v>0</v>
      </c>
      <c r="BY57" s="85">
        <v>0</v>
      </c>
      <c r="BZ57" s="88">
        <v>0</v>
      </c>
      <c r="CA57" s="108">
        <f t="shared" si="49"/>
        <v>0</v>
      </c>
      <c r="CB57" s="85">
        <v>0</v>
      </c>
      <c r="CC57" s="85">
        <v>0</v>
      </c>
      <c r="CD57" s="85">
        <v>0</v>
      </c>
      <c r="CE57" s="85">
        <v>1</v>
      </c>
      <c r="CF57" s="85">
        <v>1</v>
      </c>
      <c r="CG57" s="85"/>
      <c r="CH57" s="85"/>
      <c r="CI57" s="85"/>
      <c r="CJ57" s="85"/>
      <c r="CK57" s="85"/>
      <c r="CL57" s="85"/>
      <c r="CM57" s="85"/>
      <c r="CN57" s="109">
        <f t="shared" si="36"/>
        <v>2</v>
      </c>
      <c r="CO57" s="115">
        <f t="shared" si="15"/>
        <v>0</v>
      </c>
      <c r="CP57" s="67">
        <f t="shared" si="48"/>
        <v>0</v>
      </c>
      <c r="CQ57" s="68">
        <f t="shared" si="16"/>
        <v>4446</v>
      </c>
      <c r="CR57" s="117">
        <f t="shared" si="17"/>
        <v>4446</v>
      </c>
      <c r="CS57" s="119">
        <f t="shared" si="9"/>
        <v>419</v>
      </c>
      <c r="CT57" s="120">
        <f t="shared" si="33"/>
        <v>9.0702947845804988E-2</v>
      </c>
      <c r="CU57" s="120">
        <f t="shared" si="18"/>
        <v>5.0194835215639652E-2</v>
      </c>
      <c r="CV57" s="120">
        <f t="shared" si="19"/>
        <v>8.1896836404464698E-2</v>
      </c>
      <c r="CW57" s="120">
        <f t="shared" si="20"/>
        <v>8.4538669836866781E-2</v>
      </c>
      <c r="CX57" s="120">
        <f t="shared" si="21"/>
        <v>6.1642780089382031E-2</v>
      </c>
      <c r="CY57" s="120">
        <f t="shared" si="22"/>
        <v>0</v>
      </c>
      <c r="CZ57" s="120">
        <f t="shared" si="23"/>
        <v>0</v>
      </c>
      <c r="DA57" s="120">
        <f t="shared" si="24"/>
        <v>0</v>
      </c>
      <c r="DB57" s="120">
        <f t="shared" si="25"/>
        <v>0</v>
      </c>
      <c r="DC57" s="120">
        <f t="shared" si="26"/>
        <v>0</v>
      </c>
      <c r="DD57" s="120">
        <f t="shared" si="27"/>
        <v>0</v>
      </c>
      <c r="DE57" s="120">
        <f t="shared" si="28"/>
        <v>0</v>
      </c>
      <c r="DF57" s="124">
        <f t="shared" si="41"/>
        <v>0.36897606939215816</v>
      </c>
      <c r="DG57" s="128">
        <v>1135.575</v>
      </c>
      <c r="DH57" s="198" t="str">
        <f t="shared" si="30"/>
        <v>BUENO</v>
      </c>
      <c r="DI57" s="123">
        <v>98.113680000000002</v>
      </c>
      <c r="DJ57" s="142">
        <f t="shared" si="31"/>
        <v>1476.2475000000002</v>
      </c>
      <c r="DK57" s="143">
        <f t="shared" si="32"/>
        <v>1930.4775</v>
      </c>
      <c r="DL57" s="130"/>
      <c r="DM57" s="69"/>
      <c r="DN57" s="70"/>
      <c r="DO57" s="69"/>
      <c r="DP57" s="70"/>
      <c r="DQ57" s="69"/>
      <c r="DR57" s="70"/>
      <c r="DS57" s="69"/>
      <c r="DT57" s="70"/>
      <c r="DU57" s="69"/>
      <c r="DV57" s="70"/>
      <c r="DW57" s="69"/>
      <c r="DX57" s="70"/>
      <c r="DY57" s="69"/>
      <c r="DZ57" s="70"/>
      <c r="EA57" s="69"/>
      <c r="EB57" s="70"/>
      <c r="EC57" s="69"/>
      <c r="ED57" s="70"/>
      <c r="EE57" s="69"/>
      <c r="EF57" s="70"/>
      <c r="EG57" s="69"/>
      <c r="EH57" s="70"/>
      <c r="EI57" s="199"/>
    </row>
    <row r="58" spans="1:139" ht="120" customHeight="1" x14ac:dyDescent="0.25">
      <c r="A58" s="48">
        <v>52</v>
      </c>
      <c r="B58" s="82" t="s">
        <v>76</v>
      </c>
      <c r="C58" s="82" t="s">
        <v>233</v>
      </c>
      <c r="D58" s="83">
        <f t="shared" si="35"/>
        <v>4204</v>
      </c>
      <c r="E58" s="336">
        <v>0</v>
      </c>
      <c r="F58" s="85">
        <v>4128</v>
      </c>
      <c r="G58" s="85">
        <v>76</v>
      </c>
      <c r="H58" s="85">
        <v>9</v>
      </c>
      <c r="I58" s="86">
        <v>0</v>
      </c>
      <c r="J58" s="132">
        <f t="shared" si="37"/>
        <v>4213</v>
      </c>
      <c r="K58" s="93">
        <v>70</v>
      </c>
      <c r="L58" s="76">
        <v>71</v>
      </c>
      <c r="M58" s="76">
        <v>97</v>
      </c>
      <c r="N58" s="76">
        <v>87</v>
      </c>
      <c r="O58" s="76">
        <v>87</v>
      </c>
      <c r="P58" s="76"/>
      <c r="Q58" s="76"/>
      <c r="R58" s="76"/>
      <c r="S58" s="76"/>
      <c r="T58" s="76"/>
      <c r="U58" s="76"/>
      <c r="V58" s="76"/>
      <c r="W58" s="64">
        <f t="shared" si="44"/>
        <v>412</v>
      </c>
      <c r="X58" s="63">
        <v>42</v>
      </c>
      <c r="Y58" s="76">
        <v>46</v>
      </c>
      <c r="Z58" s="76">
        <v>37</v>
      </c>
      <c r="AA58" s="76">
        <v>37</v>
      </c>
      <c r="AB58" s="76">
        <v>58</v>
      </c>
      <c r="AC58" s="76"/>
      <c r="AD58" s="76"/>
      <c r="AE58" s="76"/>
      <c r="AF58" s="76"/>
      <c r="AG58" s="76"/>
      <c r="AH58" s="76"/>
      <c r="AI58" s="76"/>
      <c r="AJ58" s="65">
        <f t="shared" si="42"/>
        <v>220</v>
      </c>
      <c r="AK58" s="66">
        <f t="shared" si="13"/>
        <v>632</v>
      </c>
      <c r="AL58" s="79">
        <f t="shared" si="45"/>
        <v>412</v>
      </c>
      <c r="AM58" s="80">
        <f t="shared" si="46"/>
        <v>0</v>
      </c>
      <c r="AN58" s="81">
        <f t="shared" si="47"/>
        <v>4348</v>
      </c>
      <c r="AO58" s="95">
        <v>70</v>
      </c>
      <c r="AP58" s="96">
        <v>71</v>
      </c>
      <c r="AQ58" s="96">
        <v>97</v>
      </c>
      <c r="AR58" s="96">
        <v>87</v>
      </c>
      <c r="AS58" s="96">
        <v>87</v>
      </c>
      <c r="AT58" s="96"/>
      <c r="AU58" s="96"/>
      <c r="AV58" s="96"/>
      <c r="AW58" s="96"/>
      <c r="AX58" s="96"/>
      <c r="AY58" s="96"/>
      <c r="AZ58" s="96"/>
      <c r="BA58" s="98">
        <f t="shared" si="43"/>
        <v>412</v>
      </c>
      <c r="BB58" s="105">
        <v>1</v>
      </c>
      <c r="BC58" s="105">
        <v>0</v>
      </c>
      <c r="BD58" s="105">
        <v>0</v>
      </c>
      <c r="BE58" s="105">
        <v>0</v>
      </c>
      <c r="BF58" s="105">
        <v>0</v>
      </c>
      <c r="BG58" s="105"/>
      <c r="BH58" s="105"/>
      <c r="BI58" s="105"/>
      <c r="BJ58" s="105"/>
      <c r="BK58" s="105"/>
      <c r="BL58" s="105"/>
      <c r="BM58" s="105"/>
      <c r="BN58" s="100">
        <f t="shared" si="4"/>
        <v>1</v>
      </c>
      <c r="BO58" s="113">
        <v>0</v>
      </c>
      <c r="BP58" s="85">
        <v>0</v>
      </c>
      <c r="BQ58" s="85">
        <v>0</v>
      </c>
      <c r="BR58" s="85">
        <v>0</v>
      </c>
      <c r="BS58" s="85">
        <v>0</v>
      </c>
      <c r="BT58" s="85">
        <v>0</v>
      </c>
      <c r="BU58" s="85">
        <v>0</v>
      </c>
      <c r="BV58" s="85">
        <v>0</v>
      </c>
      <c r="BW58" s="85">
        <v>0</v>
      </c>
      <c r="BX58" s="85">
        <v>0</v>
      </c>
      <c r="BY58" s="85">
        <v>0</v>
      </c>
      <c r="BZ58" s="88">
        <v>0</v>
      </c>
      <c r="CA58" s="108">
        <f t="shared" si="49"/>
        <v>0</v>
      </c>
      <c r="CB58" s="85">
        <v>0</v>
      </c>
      <c r="CC58" s="85">
        <v>0</v>
      </c>
      <c r="CD58" s="85">
        <v>0</v>
      </c>
      <c r="CE58" s="85">
        <v>0</v>
      </c>
      <c r="CF58" s="85">
        <v>0</v>
      </c>
      <c r="CG58" s="85"/>
      <c r="CH58" s="85"/>
      <c r="CI58" s="85"/>
      <c r="CJ58" s="85"/>
      <c r="CK58" s="85"/>
      <c r="CL58" s="85"/>
      <c r="CM58" s="85"/>
      <c r="CN58" s="109">
        <f t="shared" si="36"/>
        <v>0</v>
      </c>
      <c r="CO58" s="115">
        <f t="shared" si="15"/>
        <v>0</v>
      </c>
      <c r="CP58" s="67">
        <f t="shared" si="48"/>
        <v>0</v>
      </c>
      <c r="CQ58" s="68">
        <f t="shared" si="16"/>
        <v>4347</v>
      </c>
      <c r="CR58" s="117">
        <f t="shared" si="17"/>
        <v>4347</v>
      </c>
      <c r="CS58" s="119">
        <f t="shared" si="9"/>
        <v>412</v>
      </c>
      <c r="CT58" s="120">
        <f t="shared" si="33"/>
        <v>6.8029194242786473E-2</v>
      </c>
      <c r="CU58" s="120">
        <f t="shared" si="18"/>
        <v>6.9001039874826281E-2</v>
      </c>
      <c r="CV58" s="120">
        <f t="shared" si="19"/>
        <v>9.4269026307861256E-2</v>
      </c>
      <c r="CW58" s="120">
        <f t="shared" si="20"/>
        <v>8.4550569987463187E-2</v>
      </c>
      <c r="CX58" s="120">
        <f t="shared" si="21"/>
        <v>8.4550569987463187E-2</v>
      </c>
      <c r="CY58" s="120">
        <f t="shared" si="22"/>
        <v>0</v>
      </c>
      <c r="CZ58" s="120">
        <f t="shared" si="23"/>
        <v>0</v>
      </c>
      <c r="DA58" s="120">
        <f t="shared" si="24"/>
        <v>0</v>
      </c>
      <c r="DB58" s="120">
        <f t="shared" si="25"/>
        <v>0</v>
      </c>
      <c r="DC58" s="120">
        <f t="shared" si="26"/>
        <v>0</v>
      </c>
      <c r="DD58" s="120">
        <f t="shared" si="27"/>
        <v>0</v>
      </c>
      <c r="DE58" s="120">
        <f t="shared" si="28"/>
        <v>0</v>
      </c>
      <c r="DF58" s="124">
        <f t="shared" si="41"/>
        <v>0.40040040040040037</v>
      </c>
      <c r="DG58" s="128">
        <v>1028.97</v>
      </c>
      <c r="DH58" s="198" t="str">
        <f t="shared" si="30"/>
        <v>MUY BUENO</v>
      </c>
      <c r="DI58" s="123">
        <v>88.903008000000014</v>
      </c>
      <c r="DJ58" s="142">
        <f t="shared" si="31"/>
        <v>1337.6610000000001</v>
      </c>
      <c r="DK58" s="143">
        <f t="shared" si="32"/>
        <v>1749.249</v>
      </c>
      <c r="DL58" s="130"/>
      <c r="DM58" s="69"/>
      <c r="DN58" s="70"/>
      <c r="DO58" s="69"/>
      <c r="DP58" s="70"/>
      <c r="DQ58" s="69"/>
      <c r="DR58" s="70"/>
      <c r="DS58" s="69"/>
      <c r="DT58" s="70"/>
      <c r="DU58" s="69"/>
      <c r="DV58" s="70"/>
      <c r="DW58" s="69"/>
      <c r="DX58" s="70"/>
      <c r="DY58" s="69"/>
      <c r="DZ58" s="70"/>
      <c r="EA58" s="69"/>
      <c r="EB58" s="70"/>
      <c r="EC58" s="69"/>
      <c r="ED58" s="70"/>
      <c r="EE58" s="69"/>
      <c r="EF58" s="70"/>
      <c r="EG58" s="69"/>
      <c r="EH58" s="70"/>
      <c r="EI58" s="199"/>
    </row>
    <row r="59" spans="1:139" ht="120" customHeight="1" x14ac:dyDescent="0.25">
      <c r="A59" s="48">
        <v>53</v>
      </c>
      <c r="B59" s="82" t="s">
        <v>77</v>
      </c>
      <c r="C59" s="82" t="s">
        <v>234</v>
      </c>
      <c r="D59" s="83">
        <f t="shared" si="35"/>
        <v>4198</v>
      </c>
      <c r="E59" s="336">
        <v>0</v>
      </c>
      <c r="F59" s="85">
        <v>4080</v>
      </c>
      <c r="G59" s="85">
        <v>118</v>
      </c>
      <c r="H59" s="85">
        <v>0</v>
      </c>
      <c r="I59" s="86">
        <v>0</v>
      </c>
      <c r="J59" s="132">
        <f t="shared" si="37"/>
        <v>4198</v>
      </c>
      <c r="K59" s="93">
        <v>82</v>
      </c>
      <c r="L59" s="76">
        <v>75</v>
      </c>
      <c r="M59" s="76">
        <v>124</v>
      </c>
      <c r="N59" s="76">
        <v>55</v>
      </c>
      <c r="O59" s="76">
        <v>83</v>
      </c>
      <c r="P59" s="76"/>
      <c r="Q59" s="76"/>
      <c r="R59" s="76"/>
      <c r="S59" s="76"/>
      <c r="T59" s="76"/>
      <c r="U59" s="76"/>
      <c r="V59" s="76"/>
      <c r="W59" s="64">
        <f t="shared" si="44"/>
        <v>419</v>
      </c>
      <c r="X59" s="63">
        <v>99</v>
      </c>
      <c r="Y59" s="76">
        <v>59</v>
      </c>
      <c r="Z59" s="76">
        <v>59</v>
      </c>
      <c r="AA59" s="76">
        <v>45</v>
      </c>
      <c r="AB59" s="76">
        <v>50</v>
      </c>
      <c r="AC59" s="76"/>
      <c r="AD59" s="76"/>
      <c r="AE59" s="76"/>
      <c r="AF59" s="76"/>
      <c r="AG59" s="76"/>
      <c r="AH59" s="76"/>
      <c r="AI59" s="76"/>
      <c r="AJ59" s="65">
        <f t="shared" si="42"/>
        <v>312</v>
      </c>
      <c r="AK59" s="66">
        <f t="shared" si="13"/>
        <v>731</v>
      </c>
      <c r="AL59" s="79">
        <f t="shared" si="45"/>
        <v>419</v>
      </c>
      <c r="AM59" s="80">
        <f t="shared" si="46"/>
        <v>0</v>
      </c>
      <c r="AN59" s="81">
        <f t="shared" si="47"/>
        <v>4392</v>
      </c>
      <c r="AO59" s="95">
        <v>81</v>
      </c>
      <c r="AP59" s="96">
        <v>75</v>
      </c>
      <c r="AQ59" s="96">
        <v>123</v>
      </c>
      <c r="AR59" s="96">
        <v>54</v>
      </c>
      <c r="AS59" s="96">
        <v>83</v>
      </c>
      <c r="AT59" s="96"/>
      <c r="AU59" s="96"/>
      <c r="AV59" s="96"/>
      <c r="AW59" s="96"/>
      <c r="AX59" s="96"/>
      <c r="AY59" s="96"/>
      <c r="AZ59" s="96"/>
      <c r="BA59" s="98">
        <f t="shared" si="43"/>
        <v>416</v>
      </c>
      <c r="BB59" s="105">
        <v>0</v>
      </c>
      <c r="BC59" s="105">
        <v>0</v>
      </c>
      <c r="BD59" s="105">
        <v>0</v>
      </c>
      <c r="BE59" s="105">
        <v>45</v>
      </c>
      <c r="BF59" s="105">
        <v>2</v>
      </c>
      <c r="BG59" s="105"/>
      <c r="BH59" s="105"/>
      <c r="BI59" s="105"/>
      <c r="BJ59" s="105"/>
      <c r="BK59" s="105"/>
      <c r="BL59" s="105"/>
      <c r="BM59" s="105"/>
      <c r="BN59" s="100">
        <f t="shared" si="4"/>
        <v>47</v>
      </c>
      <c r="BO59" s="113">
        <v>1</v>
      </c>
      <c r="BP59" s="85">
        <v>0</v>
      </c>
      <c r="BQ59" s="85">
        <v>0</v>
      </c>
      <c r="BR59" s="85">
        <v>0</v>
      </c>
      <c r="BS59" s="85">
        <v>0</v>
      </c>
      <c r="BT59" s="85">
        <v>0</v>
      </c>
      <c r="BU59" s="85">
        <v>0</v>
      </c>
      <c r="BV59" s="85">
        <v>0</v>
      </c>
      <c r="BW59" s="85">
        <v>0</v>
      </c>
      <c r="BX59" s="85">
        <v>0</v>
      </c>
      <c r="BY59" s="85">
        <v>0</v>
      </c>
      <c r="BZ59" s="88">
        <v>0</v>
      </c>
      <c r="CA59" s="108">
        <f t="shared" si="49"/>
        <v>1</v>
      </c>
      <c r="CB59" s="85">
        <v>0</v>
      </c>
      <c r="CC59" s="85">
        <v>1</v>
      </c>
      <c r="CD59" s="85">
        <v>0</v>
      </c>
      <c r="CE59" s="85">
        <v>0</v>
      </c>
      <c r="CF59" s="85">
        <v>0</v>
      </c>
      <c r="CG59" s="85"/>
      <c r="CH59" s="85"/>
      <c r="CI59" s="85"/>
      <c r="CJ59" s="85"/>
      <c r="CK59" s="85"/>
      <c r="CL59" s="85"/>
      <c r="CM59" s="85"/>
      <c r="CN59" s="109">
        <f t="shared" si="36"/>
        <v>1</v>
      </c>
      <c r="CO59" s="115">
        <f>AL59-BA59-CA59</f>
        <v>2</v>
      </c>
      <c r="CP59" s="67">
        <f t="shared" si="48"/>
        <v>0</v>
      </c>
      <c r="CQ59" s="68">
        <f t="shared" si="16"/>
        <v>4344</v>
      </c>
      <c r="CR59" s="117">
        <f t="shared" si="17"/>
        <v>4346</v>
      </c>
      <c r="CS59" s="119">
        <f t="shared" si="9"/>
        <v>416</v>
      </c>
      <c r="CT59" s="120">
        <f t="shared" si="33"/>
        <v>7.8790478608385048E-2</v>
      </c>
      <c r="CU59" s="120">
        <f t="shared" si="18"/>
        <v>7.2954146859615779E-2</v>
      </c>
      <c r="CV59" s="120">
        <f t="shared" si="19"/>
        <v>0.11964480084976989</v>
      </c>
      <c r="CW59" s="120">
        <f t="shared" si="20"/>
        <v>5.2526985738923365E-2</v>
      </c>
      <c r="CX59" s="120">
        <f t="shared" si="21"/>
        <v>8.0735922524641471E-2</v>
      </c>
      <c r="CY59" s="120">
        <f t="shared" si="22"/>
        <v>0</v>
      </c>
      <c r="CZ59" s="120">
        <f t="shared" si="23"/>
        <v>0</v>
      </c>
      <c r="DA59" s="120">
        <f t="shared" si="24"/>
        <v>0</v>
      </c>
      <c r="DB59" s="120">
        <f t="shared" si="25"/>
        <v>0</v>
      </c>
      <c r="DC59" s="120">
        <f t="shared" si="26"/>
        <v>0</v>
      </c>
      <c r="DD59" s="120">
        <f t="shared" si="27"/>
        <v>0</v>
      </c>
      <c r="DE59" s="120">
        <f t="shared" si="28"/>
        <v>0</v>
      </c>
      <c r="DF59" s="124">
        <f t="shared" si="41"/>
        <v>0.40465233458133554</v>
      </c>
      <c r="DG59" s="128">
        <v>1028.0430000000001</v>
      </c>
      <c r="DH59" s="198" t="str">
        <f t="shared" si="30"/>
        <v>MUY BUENO</v>
      </c>
      <c r="DI59" s="123">
        <v>88.822915200000011</v>
      </c>
      <c r="DJ59" s="142">
        <f t="shared" si="31"/>
        <v>1336.4559000000002</v>
      </c>
      <c r="DK59" s="143">
        <f t="shared" si="32"/>
        <v>1747.6731000000002</v>
      </c>
      <c r="DL59" s="130"/>
      <c r="DM59" s="69"/>
      <c r="DN59" s="70"/>
      <c r="DO59" s="69"/>
      <c r="DP59" s="70"/>
      <c r="DQ59" s="69"/>
      <c r="DR59" s="70"/>
      <c r="DS59" s="69"/>
      <c r="DT59" s="70"/>
      <c r="DU59" s="69"/>
      <c r="DV59" s="70"/>
      <c r="DW59" s="69"/>
      <c r="DX59" s="70"/>
      <c r="DY59" s="69"/>
      <c r="DZ59" s="70"/>
      <c r="EA59" s="69"/>
      <c r="EB59" s="70"/>
      <c r="EC59" s="69"/>
      <c r="ED59" s="70"/>
      <c r="EE59" s="69"/>
      <c r="EF59" s="70"/>
      <c r="EG59" s="69"/>
      <c r="EH59" s="70"/>
      <c r="EI59" s="199"/>
    </row>
    <row r="60" spans="1:139" ht="120" customHeight="1" x14ac:dyDescent="0.25">
      <c r="A60" s="48">
        <v>54</v>
      </c>
      <c r="B60" s="82" t="s">
        <v>78</v>
      </c>
      <c r="C60" s="82" t="s">
        <v>235</v>
      </c>
      <c r="D60" s="83">
        <f t="shared" si="35"/>
        <v>4022</v>
      </c>
      <c r="E60" s="336">
        <v>0</v>
      </c>
      <c r="F60" s="85">
        <v>3928</v>
      </c>
      <c r="G60" s="85">
        <v>94</v>
      </c>
      <c r="H60" s="85">
        <v>0</v>
      </c>
      <c r="I60" s="86">
        <v>0</v>
      </c>
      <c r="J60" s="132">
        <f t="shared" si="37"/>
        <v>4022</v>
      </c>
      <c r="K60" s="93">
        <v>87</v>
      </c>
      <c r="L60" s="76">
        <v>88</v>
      </c>
      <c r="M60" s="76">
        <v>75</v>
      </c>
      <c r="N60" s="76">
        <v>76</v>
      </c>
      <c r="O60" s="76">
        <v>86</v>
      </c>
      <c r="P60" s="76"/>
      <c r="Q60" s="76"/>
      <c r="R60" s="76"/>
      <c r="S60" s="76"/>
      <c r="T60" s="76"/>
      <c r="U60" s="76"/>
      <c r="V60" s="76"/>
      <c r="W60" s="64">
        <f t="shared" si="44"/>
        <v>412</v>
      </c>
      <c r="X60" s="63">
        <v>88</v>
      </c>
      <c r="Y60" s="76">
        <v>60</v>
      </c>
      <c r="Z60" s="76">
        <v>68</v>
      </c>
      <c r="AA60" s="76">
        <v>59</v>
      </c>
      <c r="AB60" s="76">
        <v>27</v>
      </c>
      <c r="AC60" s="76"/>
      <c r="AD60" s="76"/>
      <c r="AE60" s="76"/>
      <c r="AF60" s="76"/>
      <c r="AG60" s="76"/>
      <c r="AH60" s="76"/>
      <c r="AI60" s="76"/>
      <c r="AJ60" s="65">
        <f t="shared" si="42"/>
        <v>302</v>
      </c>
      <c r="AK60" s="66">
        <f t="shared" si="13"/>
        <v>714</v>
      </c>
      <c r="AL60" s="79">
        <f t="shared" si="45"/>
        <v>412</v>
      </c>
      <c r="AM60" s="80">
        <f t="shared" si="46"/>
        <v>0</v>
      </c>
      <c r="AN60" s="81">
        <f t="shared" si="47"/>
        <v>4230</v>
      </c>
      <c r="AO60" s="95">
        <v>87</v>
      </c>
      <c r="AP60" s="96">
        <v>88</v>
      </c>
      <c r="AQ60" s="96">
        <v>75</v>
      </c>
      <c r="AR60" s="96">
        <v>76</v>
      </c>
      <c r="AS60" s="96">
        <v>86</v>
      </c>
      <c r="AT60" s="96"/>
      <c r="AU60" s="96"/>
      <c r="AV60" s="96"/>
      <c r="AW60" s="96"/>
      <c r="AX60" s="96"/>
      <c r="AY60" s="96"/>
      <c r="AZ60" s="96"/>
      <c r="BA60" s="98">
        <f t="shared" si="43"/>
        <v>412</v>
      </c>
      <c r="BB60" s="105">
        <v>0</v>
      </c>
      <c r="BC60" s="105">
        <v>0</v>
      </c>
      <c r="BD60" s="105">
        <v>0</v>
      </c>
      <c r="BE60" s="105">
        <v>49</v>
      </c>
      <c r="BF60" s="105">
        <v>0</v>
      </c>
      <c r="BG60" s="105"/>
      <c r="BH60" s="105"/>
      <c r="BI60" s="105"/>
      <c r="BJ60" s="105"/>
      <c r="BK60" s="105"/>
      <c r="BL60" s="105"/>
      <c r="BM60" s="105"/>
      <c r="BN60" s="100">
        <f t="shared" si="4"/>
        <v>49</v>
      </c>
      <c r="BO60" s="113">
        <v>0</v>
      </c>
      <c r="BP60" s="85">
        <v>0</v>
      </c>
      <c r="BQ60" s="85">
        <v>0</v>
      </c>
      <c r="BR60" s="85">
        <v>0</v>
      </c>
      <c r="BS60" s="85">
        <v>0</v>
      </c>
      <c r="BT60" s="85"/>
      <c r="BU60" s="85"/>
      <c r="BV60" s="85"/>
      <c r="BW60" s="85"/>
      <c r="BX60" s="85"/>
      <c r="BY60" s="85"/>
      <c r="BZ60" s="88"/>
      <c r="CA60" s="108">
        <f t="shared" si="49"/>
        <v>0</v>
      </c>
      <c r="CB60" s="85">
        <v>1</v>
      </c>
      <c r="CC60" s="85">
        <v>0</v>
      </c>
      <c r="CD60" s="85">
        <v>1</v>
      </c>
      <c r="CE60" s="85">
        <v>0</v>
      </c>
      <c r="CF60" s="85">
        <v>0</v>
      </c>
      <c r="CG60" s="85"/>
      <c r="CH60" s="85"/>
      <c r="CI60" s="85"/>
      <c r="CJ60" s="85"/>
      <c r="CK60" s="85"/>
      <c r="CL60" s="85"/>
      <c r="CM60" s="85"/>
      <c r="CN60" s="109">
        <f t="shared" si="36"/>
        <v>2</v>
      </c>
      <c r="CO60" s="115">
        <f t="shared" si="15"/>
        <v>0</v>
      </c>
      <c r="CP60" s="67">
        <f t="shared" si="48"/>
        <v>0</v>
      </c>
      <c r="CQ60" s="68">
        <f t="shared" si="16"/>
        <v>4179</v>
      </c>
      <c r="CR60" s="117">
        <f t="shared" si="17"/>
        <v>4179</v>
      </c>
      <c r="CS60" s="119">
        <f t="shared" si="9"/>
        <v>412</v>
      </c>
      <c r="CT60" s="120">
        <f t="shared" si="33"/>
        <v>9.5962303360004234E-2</v>
      </c>
      <c r="CU60" s="120">
        <f t="shared" si="18"/>
        <v>9.7065318341153714E-2</v>
      </c>
      <c r="CV60" s="120">
        <f t="shared" si="19"/>
        <v>8.2726123586210551E-2</v>
      </c>
      <c r="CW60" s="120">
        <f t="shared" si="20"/>
        <v>8.3829138567360018E-2</v>
      </c>
      <c r="CX60" s="120">
        <f t="shared" si="21"/>
        <v>9.4859288378854767E-2</v>
      </c>
      <c r="CY60" s="120">
        <f t="shared" si="22"/>
        <v>0</v>
      </c>
      <c r="CZ60" s="120">
        <f t="shared" si="23"/>
        <v>0</v>
      </c>
      <c r="DA60" s="120">
        <f t="shared" si="24"/>
        <v>0</v>
      </c>
      <c r="DB60" s="120">
        <f t="shared" si="25"/>
        <v>0</v>
      </c>
      <c r="DC60" s="120">
        <f t="shared" si="26"/>
        <v>0</v>
      </c>
      <c r="DD60" s="120">
        <f t="shared" si="27"/>
        <v>0</v>
      </c>
      <c r="DE60" s="120">
        <f t="shared" si="28"/>
        <v>0</v>
      </c>
      <c r="DF60" s="124">
        <f t="shared" si="41"/>
        <v>0.4544421722335833</v>
      </c>
      <c r="DG60" s="128">
        <v>906.60599999999999</v>
      </c>
      <c r="DH60" s="198" t="str">
        <f t="shared" si="30"/>
        <v>MUY BUENO</v>
      </c>
      <c r="DI60" s="123">
        <v>78.330758400000008</v>
      </c>
      <c r="DJ60" s="142">
        <f t="shared" si="31"/>
        <v>1178.5878</v>
      </c>
      <c r="DK60" s="143">
        <f t="shared" si="32"/>
        <v>1541.2302</v>
      </c>
      <c r="DL60" s="130"/>
      <c r="DM60" s="69"/>
      <c r="DN60" s="70"/>
      <c r="DO60" s="69"/>
      <c r="DP60" s="70"/>
      <c r="DQ60" s="69"/>
      <c r="DR60" s="70"/>
      <c r="DS60" s="69"/>
      <c r="DT60" s="70"/>
      <c r="DU60" s="69"/>
      <c r="DV60" s="70"/>
      <c r="DW60" s="69"/>
      <c r="DX60" s="70"/>
      <c r="DY60" s="69"/>
      <c r="DZ60" s="70"/>
      <c r="EA60" s="69"/>
      <c r="EB60" s="70"/>
      <c r="EC60" s="69"/>
      <c r="ED60" s="70"/>
      <c r="EE60" s="69"/>
      <c r="EF60" s="70"/>
      <c r="EG60" s="69"/>
      <c r="EH60" s="70"/>
      <c r="EI60" s="199"/>
    </row>
    <row r="61" spans="1:139" ht="120" customHeight="1" x14ac:dyDescent="0.25">
      <c r="A61" s="48">
        <v>55</v>
      </c>
      <c r="B61" s="82" t="s">
        <v>79</v>
      </c>
      <c r="C61" s="82" t="s">
        <v>236</v>
      </c>
      <c r="D61" s="83">
        <f t="shared" si="35"/>
        <v>4237</v>
      </c>
      <c r="E61" s="336">
        <v>0</v>
      </c>
      <c r="F61" s="85">
        <v>4050</v>
      </c>
      <c r="G61" s="85">
        <v>187</v>
      </c>
      <c r="H61" s="85">
        <v>0</v>
      </c>
      <c r="I61" s="86">
        <v>0</v>
      </c>
      <c r="J61" s="132">
        <f t="shared" si="37"/>
        <v>4237</v>
      </c>
      <c r="K61" s="93">
        <v>81</v>
      </c>
      <c r="L61" s="76">
        <v>97</v>
      </c>
      <c r="M61" s="76">
        <v>84</v>
      </c>
      <c r="N61" s="76">
        <v>74</v>
      </c>
      <c r="O61" s="76">
        <v>88</v>
      </c>
      <c r="P61" s="76"/>
      <c r="Q61" s="76"/>
      <c r="R61" s="76"/>
      <c r="S61" s="76"/>
      <c r="T61" s="76"/>
      <c r="U61" s="76"/>
      <c r="V61" s="76"/>
      <c r="W61" s="64">
        <f t="shared" si="44"/>
        <v>424</v>
      </c>
      <c r="X61" s="63">
        <v>71</v>
      </c>
      <c r="Y61" s="76">
        <v>45</v>
      </c>
      <c r="Z61" s="76">
        <v>73</v>
      </c>
      <c r="AA61" s="76">
        <v>56</v>
      </c>
      <c r="AB61" s="76">
        <v>49</v>
      </c>
      <c r="AC61" s="76"/>
      <c r="AD61" s="76"/>
      <c r="AE61" s="76"/>
      <c r="AF61" s="76"/>
      <c r="AG61" s="76"/>
      <c r="AH61" s="76"/>
      <c r="AI61" s="76"/>
      <c r="AJ61" s="65">
        <f t="shared" si="42"/>
        <v>294</v>
      </c>
      <c r="AK61" s="66">
        <f t="shared" si="13"/>
        <v>718</v>
      </c>
      <c r="AL61" s="79">
        <f t="shared" si="45"/>
        <v>424</v>
      </c>
      <c r="AM61" s="80">
        <f t="shared" si="46"/>
        <v>0</v>
      </c>
      <c r="AN61" s="81">
        <f t="shared" si="47"/>
        <v>4344</v>
      </c>
      <c r="AO61" s="95">
        <v>81</v>
      </c>
      <c r="AP61" s="96">
        <v>97</v>
      </c>
      <c r="AQ61" s="96">
        <v>84</v>
      </c>
      <c r="AR61" s="96">
        <v>74</v>
      </c>
      <c r="AS61" s="96">
        <v>88</v>
      </c>
      <c r="AT61" s="96"/>
      <c r="AU61" s="96"/>
      <c r="AV61" s="96"/>
      <c r="AW61" s="96"/>
      <c r="AX61" s="96"/>
      <c r="AY61" s="96"/>
      <c r="AZ61" s="96"/>
      <c r="BA61" s="98">
        <f t="shared" si="43"/>
        <v>424</v>
      </c>
      <c r="BB61" s="105">
        <v>0</v>
      </c>
      <c r="BC61" s="105">
        <v>0</v>
      </c>
      <c r="BD61" s="105">
        <v>0</v>
      </c>
      <c r="BE61" s="105">
        <v>0</v>
      </c>
      <c r="BF61" s="105">
        <v>4</v>
      </c>
      <c r="BG61" s="105"/>
      <c r="BH61" s="105"/>
      <c r="BI61" s="105"/>
      <c r="BJ61" s="105"/>
      <c r="BK61" s="105"/>
      <c r="BL61" s="105"/>
      <c r="BM61" s="105"/>
      <c r="BN61" s="100">
        <f t="shared" si="4"/>
        <v>4</v>
      </c>
      <c r="BO61" s="113">
        <v>0</v>
      </c>
      <c r="BP61" s="85">
        <v>0</v>
      </c>
      <c r="BQ61" s="85">
        <v>0</v>
      </c>
      <c r="BR61" s="85">
        <v>0</v>
      </c>
      <c r="BS61" s="85">
        <v>0</v>
      </c>
      <c r="BT61" s="85"/>
      <c r="BU61" s="85"/>
      <c r="BV61" s="85"/>
      <c r="BW61" s="85"/>
      <c r="BX61" s="85"/>
      <c r="BY61" s="85"/>
      <c r="BZ61" s="88"/>
      <c r="CA61" s="108">
        <f t="shared" si="49"/>
        <v>0</v>
      </c>
      <c r="CB61" s="85">
        <v>0</v>
      </c>
      <c r="CC61" s="85">
        <v>0</v>
      </c>
      <c r="CD61" s="85">
        <v>1</v>
      </c>
      <c r="CE61" s="85">
        <v>0</v>
      </c>
      <c r="CF61" s="85">
        <v>0</v>
      </c>
      <c r="CG61" s="85"/>
      <c r="CH61" s="85"/>
      <c r="CI61" s="85"/>
      <c r="CJ61" s="85"/>
      <c r="CK61" s="85"/>
      <c r="CL61" s="85"/>
      <c r="CM61" s="85"/>
      <c r="CN61" s="109">
        <f t="shared" si="36"/>
        <v>1</v>
      </c>
      <c r="CO61" s="115">
        <f t="shared" si="15"/>
        <v>0</v>
      </c>
      <c r="CP61" s="67">
        <f t="shared" si="48"/>
        <v>0</v>
      </c>
      <c r="CQ61" s="68">
        <f t="shared" si="16"/>
        <v>4339</v>
      </c>
      <c r="CR61" s="117">
        <f t="shared" si="17"/>
        <v>4339</v>
      </c>
      <c r="CS61" s="119">
        <f t="shared" si="9"/>
        <v>424</v>
      </c>
      <c r="CT61" s="120">
        <f t="shared" si="33"/>
        <v>7.8086363518050969E-2</v>
      </c>
      <c r="CU61" s="120">
        <f t="shared" si="18"/>
        <v>9.3510830385814134E-2</v>
      </c>
      <c r="CV61" s="120">
        <f t="shared" si="19"/>
        <v>8.0978451055756559E-2</v>
      </c>
      <c r="CW61" s="120">
        <f t="shared" si="20"/>
        <v>7.1338159263404588E-2</v>
      </c>
      <c r="CX61" s="120">
        <f t="shared" si="21"/>
        <v>8.483456777269735E-2</v>
      </c>
      <c r="CY61" s="120">
        <f t="shared" si="22"/>
        <v>0</v>
      </c>
      <c r="CZ61" s="120">
        <f t="shared" si="23"/>
        <v>0</v>
      </c>
      <c r="DA61" s="120">
        <f t="shared" si="24"/>
        <v>0</v>
      </c>
      <c r="DB61" s="120">
        <f t="shared" si="25"/>
        <v>0</v>
      </c>
      <c r="DC61" s="120">
        <f t="shared" si="26"/>
        <v>0</v>
      </c>
      <c r="DD61" s="120">
        <f t="shared" si="27"/>
        <v>0</v>
      </c>
      <c r="DE61" s="120">
        <f t="shared" si="28"/>
        <v>0</v>
      </c>
      <c r="DF61" s="124">
        <f t="shared" si="41"/>
        <v>0.40874837199572356</v>
      </c>
      <c r="DG61" s="128">
        <v>1037.3129999999999</v>
      </c>
      <c r="DH61" s="198" t="str">
        <f t="shared" si="30"/>
        <v>MUY BUENO</v>
      </c>
      <c r="DI61" s="123">
        <v>89.623843199999996</v>
      </c>
      <c r="DJ61" s="142">
        <f t="shared" si="31"/>
        <v>1348.5068999999999</v>
      </c>
      <c r="DK61" s="143">
        <f t="shared" si="32"/>
        <v>1763.4320999999998</v>
      </c>
      <c r="DL61" s="130"/>
      <c r="DM61" s="69"/>
      <c r="DN61" s="70"/>
      <c r="DO61" s="69"/>
      <c r="DP61" s="70"/>
      <c r="DQ61" s="69"/>
      <c r="DR61" s="70"/>
      <c r="DS61" s="69"/>
      <c r="DT61" s="70"/>
      <c r="DU61" s="69"/>
      <c r="DV61" s="70"/>
      <c r="DW61" s="69"/>
      <c r="DX61" s="70"/>
      <c r="DY61" s="69"/>
      <c r="DZ61" s="70"/>
      <c r="EA61" s="69"/>
      <c r="EB61" s="70"/>
      <c r="EC61" s="69"/>
      <c r="ED61" s="70"/>
      <c r="EE61" s="69"/>
      <c r="EF61" s="70"/>
      <c r="EG61" s="69"/>
      <c r="EH61" s="70"/>
      <c r="EI61" s="199"/>
    </row>
    <row r="62" spans="1:139" ht="120" customHeight="1" thickBot="1" x14ac:dyDescent="0.3">
      <c r="A62" s="48">
        <v>56</v>
      </c>
      <c r="B62" s="82" t="s">
        <v>115</v>
      </c>
      <c r="C62" s="82" t="s">
        <v>237</v>
      </c>
      <c r="D62" s="83">
        <f t="shared" si="35"/>
        <v>883</v>
      </c>
      <c r="E62" s="336">
        <v>0</v>
      </c>
      <c r="F62" s="85">
        <v>769</v>
      </c>
      <c r="G62" s="85">
        <v>114</v>
      </c>
      <c r="H62" s="85">
        <v>8</v>
      </c>
      <c r="I62" s="86">
        <v>0</v>
      </c>
      <c r="J62" s="132">
        <f t="shared" si="37"/>
        <v>891</v>
      </c>
      <c r="K62" s="93">
        <v>102</v>
      </c>
      <c r="L62" s="76">
        <v>112</v>
      </c>
      <c r="M62" s="76">
        <v>204</v>
      </c>
      <c r="N62" s="76">
        <v>176</v>
      </c>
      <c r="O62" s="76">
        <v>113</v>
      </c>
      <c r="P62" s="76"/>
      <c r="Q62" s="76"/>
      <c r="R62" s="76"/>
      <c r="S62" s="76"/>
      <c r="T62" s="76"/>
      <c r="U62" s="76"/>
      <c r="V62" s="76"/>
      <c r="W62" s="64">
        <f t="shared" si="44"/>
        <v>707</v>
      </c>
      <c r="X62" s="63">
        <v>68</v>
      </c>
      <c r="Y62" s="76">
        <v>81</v>
      </c>
      <c r="Z62" s="76">
        <v>87</v>
      </c>
      <c r="AA62" s="76">
        <v>32</v>
      </c>
      <c r="AB62" s="76">
        <v>44</v>
      </c>
      <c r="AC62" s="76"/>
      <c r="AD62" s="76"/>
      <c r="AE62" s="76"/>
      <c r="AF62" s="76"/>
      <c r="AG62" s="76"/>
      <c r="AH62" s="76"/>
      <c r="AI62" s="76"/>
      <c r="AJ62" s="65">
        <f t="shared" si="42"/>
        <v>312</v>
      </c>
      <c r="AK62" s="66">
        <f t="shared" si="13"/>
        <v>1019</v>
      </c>
      <c r="AL62" s="79">
        <f t="shared" si="45"/>
        <v>707</v>
      </c>
      <c r="AM62" s="80">
        <f t="shared" si="46"/>
        <v>0</v>
      </c>
      <c r="AN62" s="81">
        <f t="shared" si="47"/>
        <v>1081</v>
      </c>
      <c r="AO62" s="95">
        <v>102</v>
      </c>
      <c r="AP62" s="96">
        <v>112</v>
      </c>
      <c r="AQ62" s="96">
        <v>204</v>
      </c>
      <c r="AR62" s="96">
        <v>176</v>
      </c>
      <c r="AS62" s="96">
        <v>113</v>
      </c>
      <c r="AT62" s="96"/>
      <c r="AU62" s="96"/>
      <c r="AV62" s="96"/>
      <c r="AW62" s="96"/>
      <c r="AX62" s="96"/>
      <c r="AY62" s="96"/>
      <c r="AZ62" s="96"/>
      <c r="BA62" s="98">
        <f t="shared" si="43"/>
        <v>707</v>
      </c>
      <c r="BB62" s="105">
        <v>0</v>
      </c>
      <c r="BC62" s="105">
        <v>0</v>
      </c>
      <c r="BD62" s="105">
        <v>0</v>
      </c>
      <c r="BE62" s="105">
        <v>1</v>
      </c>
      <c r="BF62" s="105">
        <v>0</v>
      </c>
      <c r="BG62" s="105"/>
      <c r="BH62" s="105"/>
      <c r="BI62" s="105"/>
      <c r="BJ62" s="105"/>
      <c r="BK62" s="105"/>
      <c r="BL62" s="105"/>
      <c r="BM62" s="105"/>
      <c r="BN62" s="100">
        <f t="shared" si="4"/>
        <v>1</v>
      </c>
      <c r="BO62" s="113">
        <v>0</v>
      </c>
      <c r="BP62" s="85">
        <v>0</v>
      </c>
      <c r="BQ62" s="85">
        <v>0</v>
      </c>
      <c r="BR62" s="85">
        <v>0</v>
      </c>
      <c r="BS62" s="85">
        <v>0</v>
      </c>
      <c r="BT62" s="85"/>
      <c r="BU62" s="85"/>
      <c r="BV62" s="85"/>
      <c r="BW62" s="85"/>
      <c r="BX62" s="85"/>
      <c r="BY62" s="85"/>
      <c r="BZ62" s="88"/>
      <c r="CA62" s="108">
        <f t="shared" si="49"/>
        <v>0</v>
      </c>
      <c r="CB62" s="85">
        <v>0</v>
      </c>
      <c r="CC62" s="85">
        <v>0</v>
      </c>
      <c r="CD62" s="85">
        <v>0</v>
      </c>
      <c r="CE62" s="85">
        <v>0</v>
      </c>
      <c r="CF62" s="85">
        <v>0</v>
      </c>
      <c r="CG62" s="85"/>
      <c r="CH62" s="85"/>
      <c r="CI62" s="85"/>
      <c r="CJ62" s="85"/>
      <c r="CK62" s="85"/>
      <c r="CL62" s="85"/>
      <c r="CM62" s="85"/>
      <c r="CN62" s="109">
        <f t="shared" si="36"/>
        <v>0</v>
      </c>
      <c r="CO62" s="115">
        <f>AL62-BA62-CA62</f>
        <v>0</v>
      </c>
      <c r="CP62" s="67">
        <f t="shared" si="48"/>
        <v>0</v>
      </c>
      <c r="CQ62" s="68">
        <f t="shared" si="16"/>
        <v>1080</v>
      </c>
      <c r="CR62" s="117">
        <f t="shared" si="17"/>
        <v>1080</v>
      </c>
      <c r="CS62" s="119">
        <f t="shared" si="9"/>
        <v>707</v>
      </c>
      <c r="CT62" s="120">
        <f t="shared" si="33"/>
        <v>0.10048617576214329</v>
      </c>
      <c r="CU62" s="120">
        <f t="shared" si="18"/>
        <v>0.11033776162117695</v>
      </c>
      <c r="CV62" s="120">
        <f t="shared" si="19"/>
        <v>0.20097235152428658</v>
      </c>
      <c r="CW62" s="120">
        <f t="shared" si="20"/>
        <v>0.17338791111899235</v>
      </c>
      <c r="CX62" s="120">
        <f t="shared" si="21"/>
        <v>0.11132292020708032</v>
      </c>
      <c r="CY62" s="120">
        <f t="shared" si="22"/>
        <v>0</v>
      </c>
      <c r="CZ62" s="120">
        <f t="shared" si="23"/>
        <v>0</v>
      </c>
      <c r="DA62" s="120">
        <f t="shared" si="24"/>
        <v>0</v>
      </c>
      <c r="DB62" s="120">
        <f t="shared" si="25"/>
        <v>0</v>
      </c>
      <c r="DC62" s="120">
        <f t="shared" si="26"/>
        <v>0</v>
      </c>
      <c r="DD62" s="120">
        <f t="shared" si="27"/>
        <v>0</v>
      </c>
      <c r="DE62" s="120">
        <f t="shared" si="28"/>
        <v>0</v>
      </c>
      <c r="DF62" s="124">
        <f t="shared" si="41"/>
        <v>0.69650712023367944</v>
      </c>
      <c r="DG62" s="128">
        <v>1015.0650000000002</v>
      </c>
      <c r="DH62" s="198" t="str">
        <f t="shared" si="30"/>
        <v>MUY BUENO</v>
      </c>
      <c r="DI62" s="123">
        <v>87.701616000000016</v>
      </c>
      <c r="DJ62" s="144">
        <f t="shared" si="31"/>
        <v>1319.5845000000002</v>
      </c>
      <c r="DK62" s="145">
        <f t="shared" si="32"/>
        <v>1725.6105000000002</v>
      </c>
      <c r="DL62" s="130"/>
      <c r="DM62" s="69"/>
      <c r="DN62" s="70"/>
      <c r="DO62" s="69"/>
      <c r="DP62" s="70"/>
      <c r="DQ62" s="69"/>
      <c r="DR62" s="70"/>
      <c r="DS62" s="69"/>
      <c r="DT62" s="70"/>
      <c r="DU62" s="69"/>
      <c r="DV62" s="70"/>
      <c r="DW62" s="69"/>
      <c r="DX62" s="70"/>
      <c r="DY62" s="69"/>
      <c r="DZ62" s="70"/>
      <c r="EA62" s="69"/>
      <c r="EB62" s="70"/>
      <c r="EC62" s="69"/>
      <c r="ED62" s="70"/>
      <c r="EE62" s="69"/>
      <c r="EF62" s="70"/>
      <c r="EG62" s="69"/>
      <c r="EH62" s="70"/>
      <c r="EI62" s="199"/>
    </row>
    <row r="63" spans="1:139" ht="120" customHeight="1" thickTop="1" x14ac:dyDescent="0.25">
      <c r="A63" s="160">
        <v>57</v>
      </c>
      <c r="B63" s="201" t="s">
        <v>116</v>
      </c>
      <c r="C63" s="201" t="s">
        <v>165</v>
      </c>
      <c r="D63" s="202">
        <f t="shared" si="35"/>
        <v>919</v>
      </c>
      <c r="E63" s="203">
        <v>403</v>
      </c>
      <c r="F63" s="204">
        <v>1</v>
      </c>
      <c r="G63" s="204">
        <v>6</v>
      </c>
      <c r="H63" s="205">
        <v>3</v>
      </c>
      <c r="I63" s="203">
        <v>509</v>
      </c>
      <c r="J63" s="206">
        <f t="shared" si="10"/>
        <v>922</v>
      </c>
      <c r="K63" s="207">
        <v>26</v>
      </c>
      <c r="L63" s="208">
        <v>45</v>
      </c>
      <c r="M63" s="208">
        <v>69</v>
      </c>
      <c r="N63" s="208">
        <v>48</v>
      </c>
      <c r="O63" s="208">
        <v>154</v>
      </c>
      <c r="P63" s="208"/>
      <c r="Q63" s="208"/>
      <c r="R63" s="208"/>
      <c r="S63" s="208"/>
      <c r="T63" s="208"/>
      <c r="U63" s="208"/>
      <c r="V63" s="208"/>
      <c r="W63" s="209">
        <f t="shared" ref="W63:W70" si="50">SUM(K63:V63)</f>
        <v>342</v>
      </c>
      <c r="X63" s="208">
        <v>1</v>
      </c>
      <c r="Y63" s="208">
        <v>2</v>
      </c>
      <c r="Z63" s="208">
        <v>5</v>
      </c>
      <c r="AA63" s="208">
        <v>0</v>
      </c>
      <c r="AB63" s="208">
        <v>0</v>
      </c>
      <c r="AC63" s="208"/>
      <c r="AD63" s="208"/>
      <c r="AE63" s="208"/>
      <c r="AF63" s="208"/>
      <c r="AG63" s="208"/>
      <c r="AH63" s="208"/>
      <c r="AI63" s="208"/>
      <c r="AJ63" s="210">
        <f>SUM(X63:AI63)</f>
        <v>8</v>
      </c>
      <c r="AK63" s="211">
        <f t="shared" ref="AK63:AK69" si="51">W63+AJ63</f>
        <v>350</v>
      </c>
      <c r="AL63" s="212">
        <f t="shared" si="45"/>
        <v>1254</v>
      </c>
      <c r="AM63" s="213">
        <f t="shared" si="46"/>
        <v>509</v>
      </c>
      <c r="AN63" s="214">
        <f t="shared" si="47"/>
        <v>9</v>
      </c>
      <c r="AO63" s="215">
        <v>68</v>
      </c>
      <c r="AP63" s="216">
        <v>50</v>
      </c>
      <c r="AQ63" s="216">
        <v>101</v>
      </c>
      <c r="AR63" s="216">
        <v>90</v>
      </c>
      <c r="AS63" s="216">
        <v>72</v>
      </c>
      <c r="AT63" s="216"/>
      <c r="AU63" s="216"/>
      <c r="AV63" s="216"/>
      <c r="AW63" s="216"/>
      <c r="AX63" s="216"/>
      <c r="AY63" s="216"/>
      <c r="AZ63" s="216"/>
      <c r="BA63" s="217">
        <f t="shared" ref="BA63:BA69" si="52">SUM(AO63:AZ63)</f>
        <v>381</v>
      </c>
      <c r="BB63" s="218">
        <v>0</v>
      </c>
      <c r="BC63" s="218">
        <v>0</v>
      </c>
      <c r="BD63" s="218">
        <v>0</v>
      </c>
      <c r="BE63" s="218">
        <v>0</v>
      </c>
      <c r="BF63" s="218">
        <v>0</v>
      </c>
      <c r="BG63" s="218"/>
      <c r="BH63" s="218"/>
      <c r="BI63" s="218"/>
      <c r="BJ63" s="218"/>
      <c r="BK63" s="218"/>
      <c r="BL63" s="218"/>
      <c r="BM63" s="218"/>
      <c r="BN63" s="219">
        <f t="shared" ref="BN63:BN69" si="53">SUM(BB63:BM63)</f>
        <v>0</v>
      </c>
      <c r="BO63" s="220">
        <v>3</v>
      </c>
      <c r="BP63" s="204">
        <v>4</v>
      </c>
      <c r="BQ63" s="204">
        <v>3</v>
      </c>
      <c r="BR63" s="204">
        <v>1</v>
      </c>
      <c r="BS63" s="204">
        <v>0</v>
      </c>
      <c r="BT63" s="204"/>
      <c r="BU63" s="204"/>
      <c r="BV63" s="204"/>
      <c r="BW63" s="204"/>
      <c r="BX63" s="204"/>
      <c r="BY63" s="204"/>
      <c r="BZ63" s="221"/>
      <c r="CA63" s="222">
        <f t="shared" ref="CA63:CA77" si="54">SUM(BO63:BZ63)</f>
        <v>11</v>
      </c>
      <c r="CB63" s="204">
        <v>3</v>
      </c>
      <c r="CC63" s="204">
        <v>0</v>
      </c>
      <c r="CD63" s="204">
        <v>0</v>
      </c>
      <c r="CE63" s="204">
        <v>0</v>
      </c>
      <c r="CF63" s="204">
        <v>0</v>
      </c>
      <c r="CG63" s="204"/>
      <c r="CH63" s="204"/>
      <c r="CI63" s="204"/>
      <c r="CJ63" s="204"/>
      <c r="CK63" s="204"/>
      <c r="CL63" s="204"/>
      <c r="CM63" s="204"/>
      <c r="CN63" s="223">
        <f t="shared" ref="CN63:CN87" si="55">SUM(CB63:CM63)</f>
        <v>3</v>
      </c>
      <c r="CO63" s="224">
        <f t="shared" si="15"/>
        <v>862</v>
      </c>
      <c r="CP63" s="225">
        <f t="shared" si="48"/>
        <v>509</v>
      </c>
      <c r="CQ63" s="226">
        <f t="shared" si="16"/>
        <v>6</v>
      </c>
      <c r="CR63" s="227">
        <f t="shared" si="17"/>
        <v>868</v>
      </c>
      <c r="CS63" s="228">
        <f t="shared" ref="CS63:CS69" si="56">BA63</f>
        <v>381</v>
      </c>
      <c r="CT63" s="229">
        <f t="shared" si="33"/>
        <v>0.36441879221965878</v>
      </c>
      <c r="CU63" s="229">
        <f t="shared" si="18"/>
        <v>0.26795499427916086</v>
      </c>
      <c r="CV63" s="229">
        <f t="shared" si="19"/>
        <v>0.54126908844390498</v>
      </c>
      <c r="CW63" s="229">
        <f t="shared" si="20"/>
        <v>0.48231898970248954</v>
      </c>
      <c r="CX63" s="229">
        <f>AS63/DG63</f>
        <v>0.38585519176199168</v>
      </c>
      <c r="CY63" s="229">
        <f t="shared" si="22"/>
        <v>0</v>
      </c>
      <c r="CZ63" s="229">
        <f t="shared" si="23"/>
        <v>0</v>
      </c>
      <c r="DA63" s="229">
        <f t="shared" si="24"/>
        <v>0</v>
      </c>
      <c r="DB63" s="229">
        <f t="shared" si="25"/>
        <v>0</v>
      </c>
      <c r="DC63" s="229">
        <f t="shared" si="26"/>
        <v>0</v>
      </c>
      <c r="DD63" s="229">
        <f t="shared" si="27"/>
        <v>0</v>
      </c>
      <c r="DE63" s="229">
        <f t="shared" si="28"/>
        <v>0</v>
      </c>
      <c r="DF63" s="230">
        <f t="shared" si="29"/>
        <v>2.041817056407206</v>
      </c>
      <c r="DG63" s="231">
        <v>186.5985</v>
      </c>
      <c r="DH63" s="232" t="str">
        <f t="shared" si="30"/>
        <v>MUY BUENO</v>
      </c>
      <c r="DI63" s="233">
        <v>186.5985</v>
      </c>
      <c r="DJ63" s="234">
        <f>DG63*1.3</f>
        <v>242.57805000000002</v>
      </c>
      <c r="DK63" s="235">
        <f>DG63*1.7</f>
        <v>317.21744999999999</v>
      </c>
      <c r="DL63" s="236">
        <v>38</v>
      </c>
      <c r="DM63" s="237">
        <v>74</v>
      </c>
      <c r="DN63" s="238">
        <v>106</v>
      </c>
      <c r="DO63" s="237">
        <v>135</v>
      </c>
      <c r="DP63" s="238">
        <v>197</v>
      </c>
      <c r="DQ63" s="237">
        <v>246</v>
      </c>
      <c r="DR63" s="238">
        <v>327</v>
      </c>
      <c r="DS63" s="237">
        <v>343</v>
      </c>
      <c r="DT63" s="238">
        <v>487</v>
      </c>
      <c r="DU63" s="237">
        <v>416</v>
      </c>
      <c r="DV63" s="238"/>
      <c r="DW63" s="237"/>
      <c r="DX63" s="238"/>
      <c r="DY63" s="237"/>
      <c r="DZ63" s="238"/>
      <c r="EA63" s="237"/>
      <c r="EB63" s="238"/>
      <c r="EC63" s="237"/>
      <c r="ED63" s="238"/>
      <c r="EE63" s="237"/>
      <c r="EF63" s="238"/>
      <c r="EG63" s="237"/>
      <c r="EH63" s="238"/>
      <c r="EI63" s="239"/>
    </row>
    <row r="64" spans="1:139" ht="120" customHeight="1" x14ac:dyDescent="0.25">
      <c r="A64" s="134">
        <v>58</v>
      </c>
      <c r="B64" s="240" t="s">
        <v>56</v>
      </c>
      <c r="C64" s="240" t="s">
        <v>166</v>
      </c>
      <c r="D64" s="241">
        <f t="shared" si="35"/>
        <v>240</v>
      </c>
      <c r="E64" s="242">
        <v>151</v>
      </c>
      <c r="F64" s="243">
        <v>2</v>
      </c>
      <c r="G64" s="243">
        <v>28</v>
      </c>
      <c r="H64" s="244">
        <v>24</v>
      </c>
      <c r="I64" s="242">
        <v>59</v>
      </c>
      <c r="J64" s="245">
        <f t="shared" si="10"/>
        <v>264</v>
      </c>
      <c r="K64" s="246">
        <v>39</v>
      </c>
      <c r="L64" s="247">
        <v>18</v>
      </c>
      <c r="M64" s="247">
        <v>40</v>
      </c>
      <c r="N64" s="247">
        <v>32</v>
      </c>
      <c r="O64" s="247">
        <v>17</v>
      </c>
      <c r="P64" s="247"/>
      <c r="Q64" s="247"/>
      <c r="R64" s="247"/>
      <c r="S64" s="247"/>
      <c r="T64" s="247"/>
      <c r="U64" s="247"/>
      <c r="V64" s="247"/>
      <c r="W64" s="248">
        <f t="shared" si="50"/>
        <v>146</v>
      </c>
      <c r="X64" s="247">
        <v>3</v>
      </c>
      <c r="Y64" s="247">
        <v>3</v>
      </c>
      <c r="Z64" s="247">
        <v>5</v>
      </c>
      <c r="AA64" s="247">
        <v>5</v>
      </c>
      <c r="AB64" s="247">
        <v>1</v>
      </c>
      <c r="AC64" s="247"/>
      <c r="AD64" s="247"/>
      <c r="AE64" s="247"/>
      <c r="AF64" s="247"/>
      <c r="AG64" s="247"/>
      <c r="AH64" s="247"/>
      <c r="AI64" s="247"/>
      <c r="AJ64" s="249">
        <f t="shared" ref="AJ64:AJ69" si="57">SUM(X64:AI64)</f>
        <v>17</v>
      </c>
      <c r="AK64" s="250">
        <f t="shared" si="51"/>
        <v>163</v>
      </c>
      <c r="AL64" s="251">
        <f t="shared" si="45"/>
        <v>356</v>
      </c>
      <c r="AM64" s="252">
        <f t="shared" si="46"/>
        <v>59</v>
      </c>
      <c r="AN64" s="253">
        <f t="shared" si="47"/>
        <v>19</v>
      </c>
      <c r="AO64" s="254">
        <v>6</v>
      </c>
      <c r="AP64" s="255">
        <v>6</v>
      </c>
      <c r="AQ64" s="255">
        <v>18</v>
      </c>
      <c r="AR64" s="255">
        <v>19</v>
      </c>
      <c r="AS64" s="255">
        <v>22</v>
      </c>
      <c r="AT64" s="255"/>
      <c r="AU64" s="255"/>
      <c r="AV64" s="255"/>
      <c r="AW64" s="255"/>
      <c r="AX64" s="255"/>
      <c r="AY64" s="255"/>
      <c r="AZ64" s="255"/>
      <c r="BA64" s="256">
        <f t="shared" si="52"/>
        <v>71</v>
      </c>
      <c r="BB64" s="257">
        <v>0</v>
      </c>
      <c r="BC64" s="257">
        <v>0</v>
      </c>
      <c r="BD64" s="257">
        <v>0</v>
      </c>
      <c r="BE64" s="257">
        <v>0</v>
      </c>
      <c r="BF64" s="257">
        <v>0</v>
      </c>
      <c r="BG64" s="257"/>
      <c r="BH64" s="257"/>
      <c r="BI64" s="257"/>
      <c r="BJ64" s="257"/>
      <c r="BK64" s="257"/>
      <c r="BL64" s="257"/>
      <c r="BM64" s="257"/>
      <c r="BN64" s="258">
        <f t="shared" si="53"/>
        <v>0</v>
      </c>
      <c r="BO64" s="259">
        <v>4</v>
      </c>
      <c r="BP64" s="243">
        <v>3</v>
      </c>
      <c r="BQ64" s="243">
        <v>5</v>
      </c>
      <c r="BR64" s="243">
        <v>1</v>
      </c>
      <c r="BS64" s="243">
        <v>1</v>
      </c>
      <c r="BT64" s="243"/>
      <c r="BU64" s="243"/>
      <c r="BV64" s="243"/>
      <c r="BW64" s="243"/>
      <c r="BX64" s="243"/>
      <c r="BY64" s="243"/>
      <c r="BZ64" s="260"/>
      <c r="CA64" s="261">
        <f t="shared" si="54"/>
        <v>14</v>
      </c>
      <c r="CB64" s="243">
        <v>1</v>
      </c>
      <c r="CC64" s="243">
        <v>1</v>
      </c>
      <c r="CD64" s="243">
        <v>1</v>
      </c>
      <c r="CE64" s="243">
        <v>0</v>
      </c>
      <c r="CF64" s="243">
        <v>0</v>
      </c>
      <c r="CG64" s="243"/>
      <c r="CH64" s="243"/>
      <c r="CI64" s="243"/>
      <c r="CJ64" s="243"/>
      <c r="CK64" s="243"/>
      <c r="CL64" s="243"/>
      <c r="CM64" s="243"/>
      <c r="CN64" s="262">
        <f t="shared" si="55"/>
        <v>3</v>
      </c>
      <c r="CO64" s="263">
        <f t="shared" si="15"/>
        <v>271</v>
      </c>
      <c r="CP64" s="264">
        <f t="shared" si="48"/>
        <v>59</v>
      </c>
      <c r="CQ64" s="265">
        <f t="shared" si="16"/>
        <v>16</v>
      </c>
      <c r="CR64" s="266">
        <f t="shared" si="17"/>
        <v>287</v>
      </c>
      <c r="CS64" s="267">
        <f t="shared" si="56"/>
        <v>71</v>
      </c>
      <c r="CT64" s="268">
        <f t="shared" si="33"/>
        <v>6.2847625930930448E-2</v>
      </c>
      <c r="CU64" s="268">
        <f t="shared" si="18"/>
        <v>6.2847625930930448E-2</v>
      </c>
      <c r="CV64" s="268">
        <f t="shared" si="19"/>
        <v>0.18854287779279136</v>
      </c>
      <c r="CW64" s="268">
        <f t="shared" si="20"/>
        <v>0.19901748211461309</v>
      </c>
      <c r="CX64" s="268">
        <f t="shared" si="21"/>
        <v>0.23044129508007832</v>
      </c>
      <c r="CY64" s="268">
        <f t="shared" si="22"/>
        <v>0</v>
      </c>
      <c r="CZ64" s="268">
        <f t="shared" si="23"/>
        <v>0</v>
      </c>
      <c r="DA64" s="268">
        <f t="shared" si="24"/>
        <v>0</v>
      </c>
      <c r="DB64" s="268">
        <f t="shared" si="25"/>
        <v>0</v>
      </c>
      <c r="DC64" s="268">
        <f t="shared" si="26"/>
        <v>0</v>
      </c>
      <c r="DD64" s="268">
        <f t="shared" si="27"/>
        <v>0</v>
      </c>
      <c r="DE64" s="268">
        <f t="shared" si="28"/>
        <v>0</v>
      </c>
      <c r="DF64" s="269">
        <f t="shared" si="29"/>
        <v>0.74369690684934375</v>
      </c>
      <c r="DG64" s="270">
        <v>95.469000000000008</v>
      </c>
      <c r="DH64" s="271" t="str">
        <f t="shared" si="30"/>
        <v>MUY BUENO</v>
      </c>
      <c r="DI64" s="272">
        <v>95.469000000000008</v>
      </c>
      <c r="DJ64" s="273">
        <f t="shared" si="31"/>
        <v>124.10970000000002</v>
      </c>
      <c r="DK64" s="274">
        <f t="shared" si="32"/>
        <v>162.29730000000001</v>
      </c>
      <c r="DL64" s="275">
        <v>92</v>
      </c>
      <c r="DM64" s="276">
        <v>7</v>
      </c>
      <c r="DN64" s="277">
        <v>157</v>
      </c>
      <c r="DO64" s="276">
        <v>14</v>
      </c>
      <c r="DP64" s="277">
        <v>240</v>
      </c>
      <c r="DQ64" s="276">
        <v>31</v>
      </c>
      <c r="DR64" s="277">
        <v>349</v>
      </c>
      <c r="DS64" s="276">
        <v>48</v>
      </c>
      <c r="DT64" s="277">
        <v>395</v>
      </c>
      <c r="DU64" s="276">
        <v>70</v>
      </c>
      <c r="DV64" s="277"/>
      <c r="DW64" s="276"/>
      <c r="DX64" s="277"/>
      <c r="DY64" s="276"/>
      <c r="DZ64" s="277"/>
      <c r="EA64" s="276"/>
      <c r="EB64" s="277"/>
      <c r="EC64" s="276"/>
      <c r="ED64" s="277"/>
      <c r="EE64" s="276"/>
      <c r="EF64" s="277"/>
      <c r="EG64" s="276"/>
      <c r="EH64" s="277"/>
      <c r="EI64" s="278"/>
    </row>
    <row r="65" spans="1:139" ht="120" customHeight="1" x14ac:dyDescent="0.25">
      <c r="A65" s="134">
        <v>59</v>
      </c>
      <c r="B65" s="240" t="s">
        <v>117</v>
      </c>
      <c r="C65" s="240" t="s">
        <v>238</v>
      </c>
      <c r="D65" s="241">
        <f t="shared" si="35"/>
        <v>809</v>
      </c>
      <c r="E65" s="242">
        <v>260</v>
      </c>
      <c r="F65" s="243">
        <v>0</v>
      </c>
      <c r="G65" s="243">
        <v>14</v>
      </c>
      <c r="H65" s="244">
        <v>5</v>
      </c>
      <c r="I65" s="242">
        <v>535</v>
      </c>
      <c r="J65" s="245">
        <f t="shared" si="10"/>
        <v>814</v>
      </c>
      <c r="K65" s="246">
        <v>18</v>
      </c>
      <c r="L65" s="247">
        <v>28</v>
      </c>
      <c r="M65" s="247">
        <v>107</v>
      </c>
      <c r="N65" s="247">
        <v>91</v>
      </c>
      <c r="O65" s="247">
        <v>113</v>
      </c>
      <c r="P65" s="247"/>
      <c r="Q65" s="247"/>
      <c r="R65" s="247"/>
      <c r="S65" s="247"/>
      <c r="T65" s="247"/>
      <c r="U65" s="247"/>
      <c r="V65" s="247"/>
      <c r="W65" s="248">
        <f t="shared" si="50"/>
        <v>357</v>
      </c>
      <c r="X65" s="247">
        <v>1</v>
      </c>
      <c r="Y65" s="247">
        <v>1</v>
      </c>
      <c r="Z65" s="247">
        <v>1</v>
      </c>
      <c r="AA65" s="247">
        <v>1</v>
      </c>
      <c r="AB65" s="247">
        <v>0</v>
      </c>
      <c r="AC65" s="247"/>
      <c r="AD65" s="247"/>
      <c r="AE65" s="247"/>
      <c r="AF65" s="247"/>
      <c r="AG65" s="247"/>
      <c r="AH65" s="247"/>
      <c r="AI65" s="247"/>
      <c r="AJ65" s="249">
        <f t="shared" si="57"/>
        <v>4</v>
      </c>
      <c r="AK65" s="250">
        <f t="shared" si="51"/>
        <v>361</v>
      </c>
      <c r="AL65" s="251">
        <f t="shared" si="45"/>
        <v>1152</v>
      </c>
      <c r="AM65" s="252">
        <f t="shared" si="46"/>
        <v>535</v>
      </c>
      <c r="AN65" s="253">
        <f t="shared" si="47"/>
        <v>4</v>
      </c>
      <c r="AO65" s="254">
        <v>47</v>
      </c>
      <c r="AP65" s="255">
        <v>50</v>
      </c>
      <c r="AQ65" s="255">
        <v>96</v>
      </c>
      <c r="AR65" s="255">
        <v>103</v>
      </c>
      <c r="AS65" s="255">
        <v>79</v>
      </c>
      <c r="AT65" s="255"/>
      <c r="AU65" s="255"/>
      <c r="AV65" s="255"/>
      <c r="AW65" s="255"/>
      <c r="AX65" s="255"/>
      <c r="AY65" s="255"/>
      <c r="AZ65" s="255"/>
      <c r="BA65" s="256">
        <f t="shared" si="52"/>
        <v>375</v>
      </c>
      <c r="BB65" s="257">
        <v>0</v>
      </c>
      <c r="BC65" s="257">
        <v>0</v>
      </c>
      <c r="BD65" s="257">
        <v>0</v>
      </c>
      <c r="BE65" s="257">
        <v>0</v>
      </c>
      <c r="BF65" s="257">
        <v>0</v>
      </c>
      <c r="BG65" s="257"/>
      <c r="BH65" s="257"/>
      <c r="BI65" s="257"/>
      <c r="BJ65" s="257"/>
      <c r="BK65" s="257"/>
      <c r="BL65" s="257"/>
      <c r="BM65" s="257"/>
      <c r="BN65" s="258">
        <f t="shared" si="53"/>
        <v>0</v>
      </c>
      <c r="BO65" s="259">
        <v>1</v>
      </c>
      <c r="BP65" s="243">
        <v>0</v>
      </c>
      <c r="BQ65" s="243">
        <v>1</v>
      </c>
      <c r="BR65" s="243">
        <v>1</v>
      </c>
      <c r="BS65" s="243">
        <v>5</v>
      </c>
      <c r="BT65" s="243"/>
      <c r="BU65" s="243"/>
      <c r="BV65" s="243"/>
      <c r="BW65" s="243"/>
      <c r="BX65" s="243"/>
      <c r="BY65" s="243"/>
      <c r="BZ65" s="260"/>
      <c r="CA65" s="261">
        <f t="shared" si="54"/>
        <v>8</v>
      </c>
      <c r="CB65" s="243">
        <v>0</v>
      </c>
      <c r="CC65" s="243">
        <v>1</v>
      </c>
      <c r="CD65" s="243">
        <v>3</v>
      </c>
      <c r="CE65" s="243">
        <v>0</v>
      </c>
      <c r="CF65" s="243">
        <v>0</v>
      </c>
      <c r="CG65" s="243"/>
      <c r="CH65" s="243"/>
      <c r="CI65" s="243"/>
      <c r="CJ65" s="243"/>
      <c r="CK65" s="243"/>
      <c r="CL65" s="243"/>
      <c r="CM65" s="243"/>
      <c r="CN65" s="262">
        <f t="shared" si="55"/>
        <v>4</v>
      </c>
      <c r="CO65" s="263">
        <f t="shared" si="15"/>
        <v>769</v>
      </c>
      <c r="CP65" s="264">
        <f t="shared" si="48"/>
        <v>535</v>
      </c>
      <c r="CQ65" s="265">
        <f>AN65-BN65-CN65</f>
        <v>0</v>
      </c>
      <c r="CR65" s="266">
        <f t="shared" si="17"/>
        <v>769</v>
      </c>
      <c r="CS65" s="267">
        <f t="shared" si="56"/>
        <v>375</v>
      </c>
      <c r="CT65" s="268">
        <f t="shared" si="33"/>
        <v>0.25187769462241122</v>
      </c>
      <c r="CU65" s="268">
        <f t="shared" si="18"/>
        <v>0.26795499427916086</v>
      </c>
      <c r="CV65" s="268">
        <f t="shared" si="19"/>
        <v>0.51447358901598883</v>
      </c>
      <c r="CW65" s="268">
        <f t="shared" si="20"/>
        <v>0.55198728821507137</v>
      </c>
      <c r="CX65" s="268">
        <f t="shared" si="21"/>
        <v>0.42336889096107416</v>
      </c>
      <c r="CY65" s="268">
        <f t="shared" si="22"/>
        <v>0</v>
      </c>
      <c r="CZ65" s="268">
        <f t="shared" si="23"/>
        <v>0</v>
      </c>
      <c r="DA65" s="268">
        <f t="shared" si="24"/>
        <v>0</v>
      </c>
      <c r="DB65" s="268">
        <f t="shared" si="25"/>
        <v>0</v>
      </c>
      <c r="DC65" s="268">
        <f t="shared" si="26"/>
        <v>0</v>
      </c>
      <c r="DD65" s="268">
        <f t="shared" si="27"/>
        <v>0</v>
      </c>
      <c r="DE65" s="268">
        <f t="shared" si="28"/>
        <v>0</v>
      </c>
      <c r="DF65" s="269">
        <f t="shared" si="29"/>
        <v>2.0096624570937065</v>
      </c>
      <c r="DG65" s="270">
        <v>186.5985</v>
      </c>
      <c r="DH65" s="271" t="str">
        <f t="shared" si="30"/>
        <v>MUY BUENO</v>
      </c>
      <c r="DI65" s="272">
        <v>186.5985</v>
      </c>
      <c r="DJ65" s="273">
        <f t="shared" si="31"/>
        <v>242.57805000000002</v>
      </c>
      <c r="DK65" s="274">
        <f t="shared" si="32"/>
        <v>317.21744999999999</v>
      </c>
      <c r="DL65" s="275">
        <v>31</v>
      </c>
      <c r="DM65" s="276">
        <v>45</v>
      </c>
      <c r="DN65" s="277">
        <v>81</v>
      </c>
      <c r="DO65" s="276">
        <v>97</v>
      </c>
      <c r="DP65" s="277">
        <v>192</v>
      </c>
      <c r="DQ65" s="276">
        <v>207</v>
      </c>
      <c r="DR65" s="277">
        <v>323</v>
      </c>
      <c r="DS65" s="276">
        <v>314</v>
      </c>
      <c r="DT65" s="277">
        <v>467</v>
      </c>
      <c r="DU65" s="276">
        <v>396</v>
      </c>
      <c r="DV65" s="277"/>
      <c r="DW65" s="276"/>
      <c r="DX65" s="277"/>
      <c r="DY65" s="276"/>
      <c r="DZ65" s="277"/>
      <c r="EA65" s="276"/>
      <c r="EB65" s="277"/>
      <c r="EC65" s="276"/>
      <c r="ED65" s="277"/>
      <c r="EE65" s="276"/>
      <c r="EF65" s="277"/>
      <c r="EG65" s="276"/>
      <c r="EH65" s="277"/>
      <c r="EI65" s="278"/>
    </row>
    <row r="66" spans="1:139" ht="120" customHeight="1" x14ac:dyDescent="0.25">
      <c r="A66" s="134">
        <v>60</v>
      </c>
      <c r="B66" s="240" t="s">
        <v>57</v>
      </c>
      <c r="C66" s="240" t="s">
        <v>167</v>
      </c>
      <c r="D66" s="241">
        <f t="shared" si="35"/>
        <v>227</v>
      </c>
      <c r="E66" s="242">
        <v>164</v>
      </c>
      <c r="F66" s="243">
        <v>0</v>
      </c>
      <c r="G66" s="243">
        <v>11</v>
      </c>
      <c r="H66" s="244">
        <v>17</v>
      </c>
      <c r="I66" s="242">
        <v>52</v>
      </c>
      <c r="J66" s="245">
        <f t="shared" si="10"/>
        <v>244</v>
      </c>
      <c r="K66" s="246">
        <v>45</v>
      </c>
      <c r="L66" s="247">
        <v>14</v>
      </c>
      <c r="M66" s="247">
        <v>30</v>
      </c>
      <c r="N66" s="247">
        <v>30</v>
      </c>
      <c r="O66" s="247">
        <v>31</v>
      </c>
      <c r="P66" s="247"/>
      <c r="Q66" s="247"/>
      <c r="R66" s="247"/>
      <c r="S66" s="247"/>
      <c r="T66" s="247"/>
      <c r="U66" s="247"/>
      <c r="V66" s="247"/>
      <c r="W66" s="248">
        <f t="shared" si="50"/>
        <v>150</v>
      </c>
      <c r="X66" s="247">
        <v>1</v>
      </c>
      <c r="Y66" s="247">
        <v>1</v>
      </c>
      <c r="Z66" s="247">
        <v>9</v>
      </c>
      <c r="AA66" s="247">
        <v>1</v>
      </c>
      <c r="AB66" s="247">
        <v>0</v>
      </c>
      <c r="AC66" s="247"/>
      <c r="AD66" s="247"/>
      <c r="AE66" s="247"/>
      <c r="AF66" s="247"/>
      <c r="AG66" s="247"/>
      <c r="AH66" s="247"/>
      <c r="AI66" s="247"/>
      <c r="AJ66" s="249">
        <f t="shared" si="57"/>
        <v>12</v>
      </c>
      <c r="AK66" s="250">
        <f t="shared" si="51"/>
        <v>162</v>
      </c>
      <c r="AL66" s="251">
        <f t="shared" si="45"/>
        <v>366</v>
      </c>
      <c r="AM66" s="252">
        <f t="shared" si="46"/>
        <v>52</v>
      </c>
      <c r="AN66" s="253">
        <f t="shared" si="47"/>
        <v>12</v>
      </c>
      <c r="AO66" s="254">
        <v>12</v>
      </c>
      <c r="AP66" s="255">
        <v>15</v>
      </c>
      <c r="AQ66" s="255">
        <v>32</v>
      </c>
      <c r="AR66" s="255">
        <v>27</v>
      </c>
      <c r="AS66" s="255">
        <v>24</v>
      </c>
      <c r="AT66" s="255"/>
      <c r="AU66" s="255"/>
      <c r="AV66" s="255"/>
      <c r="AW66" s="255"/>
      <c r="AX66" s="255"/>
      <c r="AY66" s="255"/>
      <c r="AZ66" s="255"/>
      <c r="BA66" s="256">
        <f t="shared" si="52"/>
        <v>110</v>
      </c>
      <c r="BB66" s="257">
        <v>0</v>
      </c>
      <c r="BC66" s="257">
        <v>0</v>
      </c>
      <c r="BD66" s="257">
        <v>0</v>
      </c>
      <c r="BE66" s="257">
        <v>0</v>
      </c>
      <c r="BF66" s="257">
        <v>0</v>
      </c>
      <c r="BG66" s="257"/>
      <c r="BH66" s="257"/>
      <c r="BI66" s="257"/>
      <c r="BJ66" s="257"/>
      <c r="BK66" s="257"/>
      <c r="BL66" s="257"/>
      <c r="BM66" s="257"/>
      <c r="BN66" s="258">
        <f t="shared" si="53"/>
        <v>0</v>
      </c>
      <c r="BO66" s="259">
        <v>3</v>
      </c>
      <c r="BP66" s="243">
        <v>0</v>
      </c>
      <c r="BQ66" s="243">
        <v>0</v>
      </c>
      <c r="BR66" s="243">
        <v>1</v>
      </c>
      <c r="BS66" s="243">
        <v>1</v>
      </c>
      <c r="BT66" s="243"/>
      <c r="BU66" s="243"/>
      <c r="BV66" s="243"/>
      <c r="BW66" s="243"/>
      <c r="BX66" s="243"/>
      <c r="BY66" s="243"/>
      <c r="BZ66" s="260"/>
      <c r="CA66" s="261">
        <f t="shared" si="54"/>
        <v>5</v>
      </c>
      <c r="CB66" s="243">
        <v>1</v>
      </c>
      <c r="CC66" s="243">
        <v>0</v>
      </c>
      <c r="CD66" s="243">
        <v>2</v>
      </c>
      <c r="CE66" s="243">
        <v>1</v>
      </c>
      <c r="CF66" s="243">
        <v>0</v>
      </c>
      <c r="CG66" s="243"/>
      <c r="CH66" s="243"/>
      <c r="CI66" s="243"/>
      <c r="CJ66" s="243"/>
      <c r="CK66" s="243"/>
      <c r="CL66" s="243"/>
      <c r="CM66" s="243"/>
      <c r="CN66" s="262">
        <f t="shared" si="55"/>
        <v>4</v>
      </c>
      <c r="CO66" s="263">
        <f t="shared" si="15"/>
        <v>251</v>
      </c>
      <c r="CP66" s="264">
        <f t="shared" si="48"/>
        <v>52</v>
      </c>
      <c r="CQ66" s="265">
        <f t="shared" si="16"/>
        <v>8</v>
      </c>
      <c r="CR66" s="266">
        <f t="shared" si="17"/>
        <v>259</v>
      </c>
      <c r="CS66" s="267">
        <f t="shared" si="56"/>
        <v>110</v>
      </c>
      <c r="CT66" s="268">
        <f t="shared" si="33"/>
        <v>0.1256952518618609</v>
      </c>
      <c r="CU66" s="268">
        <f t="shared" si="18"/>
        <v>0.15711906482732613</v>
      </c>
      <c r="CV66" s="268">
        <f t="shared" si="19"/>
        <v>0.33518733829829578</v>
      </c>
      <c r="CW66" s="268">
        <f t="shared" si="20"/>
        <v>0.28281431668918705</v>
      </c>
      <c r="CX66" s="268">
        <f t="shared" si="21"/>
        <v>0.25139050372372179</v>
      </c>
      <c r="CY66" s="268">
        <f t="shared" si="22"/>
        <v>0</v>
      </c>
      <c r="CZ66" s="268">
        <f t="shared" si="23"/>
        <v>0</v>
      </c>
      <c r="DA66" s="268">
        <f t="shared" si="24"/>
        <v>0</v>
      </c>
      <c r="DB66" s="268">
        <f t="shared" si="25"/>
        <v>0</v>
      </c>
      <c r="DC66" s="268">
        <f t="shared" si="26"/>
        <v>0</v>
      </c>
      <c r="DD66" s="268">
        <f t="shared" si="27"/>
        <v>0</v>
      </c>
      <c r="DE66" s="268">
        <f t="shared" si="28"/>
        <v>0</v>
      </c>
      <c r="DF66" s="269">
        <f t="shared" si="29"/>
        <v>1.1522064754003916</v>
      </c>
      <c r="DG66" s="270">
        <v>95.469000000000008</v>
      </c>
      <c r="DH66" s="271" t="str">
        <f t="shared" si="30"/>
        <v>MUY BUENO</v>
      </c>
      <c r="DI66" s="272">
        <v>95.469000000000008</v>
      </c>
      <c r="DJ66" s="273">
        <f t="shared" si="31"/>
        <v>124.10970000000002</v>
      </c>
      <c r="DK66" s="274">
        <f t="shared" si="32"/>
        <v>162.29730000000001</v>
      </c>
      <c r="DL66" s="275">
        <v>115</v>
      </c>
      <c r="DM66" s="276">
        <v>18</v>
      </c>
      <c r="DN66" s="277">
        <v>160</v>
      </c>
      <c r="DO66" s="276">
        <v>33</v>
      </c>
      <c r="DP66" s="277">
        <v>259</v>
      </c>
      <c r="DQ66" s="276">
        <v>64</v>
      </c>
      <c r="DR66" s="277">
        <v>347</v>
      </c>
      <c r="DS66" s="276">
        <v>96</v>
      </c>
      <c r="DT66" s="277">
        <v>421</v>
      </c>
      <c r="DU66" s="276">
        <v>122</v>
      </c>
      <c r="DV66" s="277"/>
      <c r="DW66" s="276"/>
      <c r="DX66" s="277"/>
      <c r="DY66" s="276"/>
      <c r="DZ66" s="277"/>
      <c r="EA66" s="276"/>
      <c r="EB66" s="277"/>
      <c r="EC66" s="276"/>
      <c r="ED66" s="277"/>
      <c r="EE66" s="276"/>
      <c r="EF66" s="277"/>
      <c r="EG66" s="276"/>
      <c r="EH66" s="277"/>
      <c r="EI66" s="278"/>
    </row>
    <row r="67" spans="1:139" ht="120" customHeight="1" x14ac:dyDescent="0.25">
      <c r="A67" s="134">
        <v>61</v>
      </c>
      <c r="B67" s="240" t="s">
        <v>58</v>
      </c>
      <c r="C67" s="240" t="s">
        <v>168</v>
      </c>
      <c r="D67" s="241">
        <f t="shared" si="35"/>
        <v>39</v>
      </c>
      <c r="E67" s="242">
        <v>28</v>
      </c>
      <c r="F67" s="243">
        <v>0</v>
      </c>
      <c r="G67" s="243">
        <v>7</v>
      </c>
      <c r="H67" s="244">
        <v>9</v>
      </c>
      <c r="I67" s="242">
        <v>4</v>
      </c>
      <c r="J67" s="245">
        <f t="shared" si="10"/>
        <v>48</v>
      </c>
      <c r="K67" s="246">
        <v>8</v>
      </c>
      <c r="L67" s="247">
        <v>1</v>
      </c>
      <c r="M67" s="247">
        <v>8</v>
      </c>
      <c r="N67" s="247">
        <v>11</v>
      </c>
      <c r="O67" s="247">
        <v>8</v>
      </c>
      <c r="P67" s="247"/>
      <c r="Q67" s="247"/>
      <c r="R67" s="247"/>
      <c r="S67" s="247"/>
      <c r="T67" s="247"/>
      <c r="U67" s="247"/>
      <c r="V67" s="247"/>
      <c r="W67" s="248">
        <f t="shared" si="50"/>
        <v>36</v>
      </c>
      <c r="X67" s="247">
        <v>3</v>
      </c>
      <c r="Y67" s="247">
        <v>3</v>
      </c>
      <c r="Z67" s="247">
        <v>9</v>
      </c>
      <c r="AA67" s="247">
        <v>8</v>
      </c>
      <c r="AB67" s="247">
        <v>9</v>
      </c>
      <c r="AC67" s="247"/>
      <c r="AD67" s="247"/>
      <c r="AE67" s="247"/>
      <c r="AF67" s="247"/>
      <c r="AG67" s="247"/>
      <c r="AH67" s="247"/>
      <c r="AI67" s="247"/>
      <c r="AJ67" s="249">
        <f t="shared" si="57"/>
        <v>32</v>
      </c>
      <c r="AK67" s="250">
        <f t="shared" si="51"/>
        <v>68</v>
      </c>
      <c r="AL67" s="251">
        <f t="shared" si="45"/>
        <v>68</v>
      </c>
      <c r="AM67" s="252">
        <f t="shared" si="46"/>
        <v>4</v>
      </c>
      <c r="AN67" s="253">
        <f t="shared" si="47"/>
        <v>32</v>
      </c>
      <c r="AO67" s="254">
        <v>5</v>
      </c>
      <c r="AP67" s="255">
        <v>3</v>
      </c>
      <c r="AQ67" s="255">
        <v>4</v>
      </c>
      <c r="AR67" s="255">
        <v>4</v>
      </c>
      <c r="AS67" s="255">
        <v>5</v>
      </c>
      <c r="AT67" s="255"/>
      <c r="AU67" s="255"/>
      <c r="AV67" s="255"/>
      <c r="AW67" s="255"/>
      <c r="AX67" s="255"/>
      <c r="AY67" s="255"/>
      <c r="AZ67" s="255"/>
      <c r="BA67" s="256">
        <f t="shared" si="52"/>
        <v>21</v>
      </c>
      <c r="BB67" s="257">
        <v>0</v>
      </c>
      <c r="BC67" s="257">
        <v>0</v>
      </c>
      <c r="BD67" s="257">
        <v>0</v>
      </c>
      <c r="BE67" s="257">
        <v>0</v>
      </c>
      <c r="BF67" s="257">
        <v>0</v>
      </c>
      <c r="BG67" s="257"/>
      <c r="BH67" s="257"/>
      <c r="BI67" s="257"/>
      <c r="BJ67" s="257"/>
      <c r="BK67" s="257"/>
      <c r="BL67" s="257"/>
      <c r="BM67" s="257"/>
      <c r="BN67" s="258">
        <f t="shared" si="53"/>
        <v>0</v>
      </c>
      <c r="BO67" s="259">
        <v>1</v>
      </c>
      <c r="BP67" s="243">
        <v>0</v>
      </c>
      <c r="BQ67" s="243">
        <v>0</v>
      </c>
      <c r="BR67" s="243">
        <v>0</v>
      </c>
      <c r="BS67" s="243">
        <v>1</v>
      </c>
      <c r="BT67" s="243"/>
      <c r="BU67" s="243"/>
      <c r="BV67" s="243"/>
      <c r="BW67" s="243"/>
      <c r="BX67" s="243"/>
      <c r="BY67" s="243"/>
      <c r="BZ67" s="260"/>
      <c r="CA67" s="261">
        <f t="shared" si="54"/>
        <v>2</v>
      </c>
      <c r="CB67" s="243">
        <v>0</v>
      </c>
      <c r="CC67" s="243">
        <v>0</v>
      </c>
      <c r="CD67" s="243">
        <v>3</v>
      </c>
      <c r="CE67" s="243">
        <v>2</v>
      </c>
      <c r="CF67" s="243">
        <v>6</v>
      </c>
      <c r="CG67" s="243"/>
      <c r="CH67" s="243"/>
      <c r="CI67" s="243"/>
      <c r="CJ67" s="243"/>
      <c r="CK67" s="243"/>
      <c r="CL67" s="243"/>
      <c r="CM67" s="243"/>
      <c r="CN67" s="262">
        <f t="shared" si="55"/>
        <v>11</v>
      </c>
      <c r="CO67" s="263">
        <f t="shared" si="15"/>
        <v>45</v>
      </c>
      <c r="CP67" s="264">
        <f t="shared" si="48"/>
        <v>4</v>
      </c>
      <c r="CQ67" s="265">
        <f t="shared" si="16"/>
        <v>21</v>
      </c>
      <c r="CR67" s="266">
        <f t="shared" si="17"/>
        <v>66</v>
      </c>
      <c r="CS67" s="267">
        <f t="shared" si="56"/>
        <v>21</v>
      </c>
      <c r="CT67" s="268">
        <f t="shared" si="33"/>
        <v>0.23044129508007832</v>
      </c>
      <c r="CU67" s="268">
        <f t="shared" si="18"/>
        <v>0.13826477704804699</v>
      </c>
      <c r="CV67" s="268">
        <f t="shared" si="19"/>
        <v>0.18435303606406267</v>
      </c>
      <c r="CW67" s="268">
        <f t="shared" si="20"/>
        <v>0.18435303606406267</v>
      </c>
      <c r="CX67" s="268">
        <f t="shared" si="21"/>
        <v>0.23044129508007832</v>
      </c>
      <c r="CY67" s="268">
        <f t="shared" si="22"/>
        <v>0</v>
      </c>
      <c r="CZ67" s="268">
        <f t="shared" si="23"/>
        <v>0</v>
      </c>
      <c r="DA67" s="268">
        <f t="shared" si="24"/>
        <v>0</v>
      </c>
      <c r="DB67" s="268">
        <f t="shared" si="25"/>
        <v>0</v>
      </c>
      <c r="DC67" s="268">
        <f t="shared" si="26"/>
        <v>0</v>
      </c>
      <c r="DD67" s="268">
        <f t="shared" si="27"/>
        <v>0</v>
      </c>
      <c r="DE67" s="268">
        <f t="shared" si="28"/>
        <v>0</v>
      </c>
      <c r="DF67" s="279">
        <f t="shared" si="29"/>
        <v>0.96785343933632895</v>
      </c>
      <c r="DG67" s="270">
        <v>21.697500000000002</v>
      </c>
      <c r="DH67" s="271" t="str">
        <f t="shared" si="30"/>
        <v>MUY BUENO</v>
      </c>
      <c r="DI67" s="272">
        <v>21.697500000000002</v>
      </c>
      <c r="DJ67" s="273">
        <f t="shared" si="31"/>
        <v>28.206750000000003</v>
      </c>
      <c r="DK67" s="274">
        <f t="shared" si="32"/>
        <v>36.885750000000002</v>
      </c>
      <c r="DL67" s="275">
        <v>20</v>
      </c>
      <c r="DM67" s="276">
        <v>5</v>
      </c>
      <c r="DN67" s="277">
        <v>27</v>
      </c>
      <c r="DO67" s="276">
        <v>8</v>
      </c>
      <c r="DP67" s="277">
        <v>71</v>
      </c>
      <c r="DQ67" s="276">
        <v>13</v>
      </c>
      <c r="DR67" s="277">
        <v>122</v>
      </c>
      <c r="DS67" s="276">
        <v>16</v>
      </c>
      <c r="DT67" s="277">
        <v>166</v>
      </c>
      <c r="DU67" s="276">
        <v>20</v>
      </c>
      <c r="DV67" s="277"/>
      <c r="DW67" s="276"/>
      <c r="DX67" s="277"/>
      <c r="DY67" s="276"/>
      <c r="DZ67" s="277"/>
      <c r="EA67" s="276"/>
      <c r="EB67" s="277"/>
      <c r="EC67" s="276"/>
      <c r="ED67" s="277"/>
      <c r="EE67" s="276"/>
      <c r="EF67" s="277"/>
      <c r="EG67" s="276"/>
      <c r="EH67" s="277"/>
      <c r="EI67" s="278"/>
    </row>
    <row r="68" spans="1:139" ht="120" customHeight="1" x14ac:dyDescent="0.25">
      <c r="A68" s="134">
        <v>62</v>
      </c>
      <c r="B68" s="240" t="s">
        <v>59</v>
      </c>
      <c r="C68" s="240" t="s">
        <v>239</v>
      </c>
      <c r="D68" s="241">
        <f t="shared" si="35"/>
        <v>73</v>
      </c>
      <c r="E68" s="242">
        <v>60</v>
      </c>
      <c r="F68" s="243">
        <v>0</v>
      </c>
      <c r="G68" s="243">
        <v>11</v>
      </c>
      <c r="H68" s="244">
        <v>9</v>
      </c>
      <c r="I68" s="242">
        <v>2</v>
      </c>
      <c r="J68" s="245">
        <f t="shared" si="10"/>
        <v>82</v>
      </c>
      <c r="K68" s="246">
        <v>7</v>
      </c>
      <c r="L68" s="247">
        <v>3</v>
      </c>
      <c r="M68" s="247">
        <v>5</v>
      </c>
      <c r="N68" s="247">
        <v>7</v>
      </c>
      <c r="O68" s="247">
        <v>5</v>
      </c>
      <c r="P68" s="247"/>
      <c r="Q68" s="247"/>
      <c r="R68" s="247"/>
      <c r="S68" s="247"/>
      <c r="T68" s="247"/>
      <c r="U68" s="247"/>
      <c r="V68" s="247"/>
      <c r="W68" s="248">
        <f t="shared" si="50"/>
        <v>27</v>
      </c>
      <c r="X68" s="247">
        <v>0</v>
      </c>
      <c r="Y68" s="247">
        <v>1</v>
      </c>
      <c r="Z68" s="247">
        <v>2</v>
      </c>
      <c r="AA68" s="247">
        <v>2</v>
      </c>
      <c r="AB68" s="247">
        <v>4</v>
      </c>
      <c r="AC68" s="247"/>
      <c r="AD68" s="247"/>
      <c r="AE68" s="247"/>
      <c r="AF68" s="247"/>
      <c r="AG68" s="247"/>
      <c r="AH68" s="247"/>
      <c r="AI68" s="247"/>
      <c r="AJ68" s="249">
        <f t="shared" si="57"/>
        <v>9</v>
      </c>
      <c r="AK68" s="250">
        <f t="shared" si="51"/>
        <v>36</v>
      </c>
      <c r="AL68" s="251">
        <f t="shared" si="45"/>
        <v>89</v>
      </c>
      <c r="AM68" s="252">
        <f t="shared" si="46"/>
        <v>2</v>
      </c>
      <c r="AN68" s="253">
        <f t="shared" si="47"/>
        <v>9</v>
      </c>
      <c r="AO68" s="254">
        <v>2</v>
      </c>
      <c r="AP68" s="255">
        <v>3</v>
      </c>
      <c r="AQ68" s="255">
        <v>4</v>
      </c>
      <c r="AR68" s="255">
        <v>5</v>
      </c>
      <c r="AS68" s="255">
        <v>3</v>
      </c>
      <c r="AT68" s="255"/>
      <c r="AU68" s="255"/>
      <c r="AV68" s="255"/>
      <c r="AW68" s="255"/>
      <c r="AX68" s="255"/>
      <c r="AY68" s="255"/>
      <c r="AZ68" s="255"/>
      <c r="BA68" s="256">
        <f t="shared" si="52"/>
        <v>17</v>
      </c>
      <c r="BB68" s="257">
        <v>0</v>
      </c>
      <c r="BC68" s="257">
        <v>0</v>
      </c>
      <c r="BD68" s="257">
        <v>0</v>
      </c>
      <c r="BE68" s="257">
        <v>0</v>
      </c>
      <c r="BF68" s="257">
        <v>0</v>
      </c>
      <c r="BG68" s="257"/>
      <c r="BH68" s="257"/>
      <c r="BI68" s="257"/>
      <c r="BJ68" s="257"/>
      <c r="BK68" s="257"/>
      <c r="BL68" s="257"/>
      <c r="BM68" s="257"/>
      <c r="BN68" s="258">
        <f t="shared" si="53"/>
        <v>0</v>
      </c>
      <c r="BO68" s="259">
        <v>0</v>
      </c>
      <c r="BP68" s="243">
        <v>1</v>
      </c>
      <c r="BQ68" s="243">
        <v>2</v>
      </c>
      <c r="BR68" s="243">
        <v>0</v>
      </c>
      <c r="BS68" s="243">
        <v>1</v>
      </c>
      <c r="BT68" s="243"/>
      <c r="BU68" s="243"/>
      <c r="BV68" s="243"/>
      <c r="BW68" s="243"/>
      <c r="BX68" s="243"/>
      <c r="BY68" s="243"/>
      <c r="BZ68" s="260"/>
      <c r="CA68" s="261">
        <f t="shared" si="54"/>
        <v>4</v>
      </c>
      <c r="CB68" s="243">
        <v>0</v>
      </c>
      <c r="CC68" s="243">
        <v>0</v>
      </c>
      <c r="CD68" s="243">
        <v>0</v>
      </c>
      <c r="CE68" s="243">
        <v>0</v>
      </c>
      <c r="CF68" s="243">
        <v>0</v>
      </c>
      <c r="CG68" s="243"/>
      <c r="CH68" s="243"/>
      <c r="CI68" s="243"/>
      <c r="CJ68" s="243"/>
      <c r="CK68" s="243"/>
      <c r="CL68" s="243"/>
      <c r="CM68" s="243"/>
      <c r="CN68" s="262">
        <f t="shared" si="55"/>
        <v>0</v>
      </c>
      <c r="CO68" s="263">
        <f t="shared" si="15"/>
        <v>68</v>
      </c>
      <c r="CP68" s="264">
        <f t="shared" si="48"/>
        <v>2</v>
      </c>
      <c r="CQ68" s="265">
        <f t="shared" si="16"/>
        <v>9</v>
      </c>
      <c r="CR68" s="266">
        <f t="shared" si="17"/>
        <v>77</v>
      </c>
      <c r="CS68" s="267">
        <f t="shared" si="56"/>
        <v>17</v>
      </c>
      <c r="CT68" s="268">
        <f t="shared" si="33"/>
        <v>9.2176518032031335E-2</v>
      </c>
      <c r="CU68" s="268">
        <f t="shared" si="18"/>
        <v>0.13826477704804699</v>
      </c>
      <c r="CV68" s="268">
        <f t="shared" si="19"/>
        <v>0.18435303606406267</v>
      </c>
      <c r="CW68" s="268">
        <f t="shared" si="20"/>
        <v>0.23044129508007832</v>
      </c>
      <c r="CX68" s="268">
        <f t="shared" si="21"/>
        <v>0.13826477704804699</v>
      </c>
      <c r="CY68" s="268">
        <f t="shared" si="22"/>
        <v>0</v>
      </c>
      <c r="CZ68" s="268">
        <f t="shared" si="23"/>
        <v>0</v>
      </c>
      <c r="DA68" s="268">
        <f t="shared" si="24"/>
        <v>0</v>
      </c>
      <c r="DB68" s="268">
        <f t="shared" si="25"/>
        <v>0</v>
      </c>
      <c r="DC68" s="268">
        <f t="shared" si="26"/>
        <v>0</v>
      </c>
      <c r="DD68" s="268">
        <f t="shared" si="27"/>
        <v>0</v>
      </c>
      <c r="DE68" s="268">
        <f t="shared" si="28"/>
        <v>0</v>
      </c>
      <c r="DF68" s="269">
        <f t="shared" si="29"/>
        <v>0.78350040327226633</v>
      </c>
      <c r="DG68" s="270">
        <v>21.697500000000002</v>
      </c>
      <c r="DH68" s="271" t="str">
        <f t="shared" si="30"/>
        <v>MUY BUENO</v>
      </c>
      <c r="DI68" s="272">
        <v>21.697500000000002</v>
      </c>
      <c r="DJ68" s="273">
        <f t="shared" si="31"/>
        <v>28.206750000000003</v>
      </c>
      <c r="DK68" s="274">
        <f t="shared" si="32"/>
        <v>36.885750000000002</v>
      </c>
      <c r="DL68" s="275">
        <v>5</v>
      </c>
      <c r="DM68" s="276">
        <v>2</v>
      </c>
      <c r="DN68" s="277">
        <v>10</v>
      </c>
      <c r="DO68" s="276">
        <v>5</v>
      </c>
      <c r="DP68" s="277">
        <v>31</v>
      </c>
      <c r="DQ68" s="276">
        <v>9</v>
      </c>
      <c r="DR68" s="277">
        <v>53</v>
      </c>
      <c r="DS68" s="276">
        <v>14</v>
      </c>
      <c r="DT68" s="277">
        <v>71</v>
      </c>
      <c r="DU68" s="276">
        <v>15</v>
      </c>
      <c r="DV68" s="277"/>
      <c r="DW68" s="276"/>
      <c r="DX68" s="277"/>
      <c r="DY68" s="276"/>
      <c r="DZ68" s="277"/>
      <c r="EA68" s="276"/>
      <c r="EB68" s="277"/>
      <c r="EC68" s="276"/>
      <c r="ED68" s="277"/>
      <c r="EE68" s="276"/>
      <c r="EF68" s="277"/>
      <c r="EG68" s="276"/>
      <c r="EH68" s="277"/>
      <c r="EI68" s="278"/>
    </row>
    <row r="69" spans="1:139" ht="120" customHeight="1" x14ac:dyDescent="0.25">
      <c r="A69" s="134">
        <v>63</v>
      </c>
      <c r="B69" s="280" t="s">
        <v>118</v>
      </c>
      <c r="C69" s="280" t="s">
        <v>169</v>
      </c>
      <c r="D69" s="241">
        <f t="shared" si="35"/>
        <v>304</v>
      </c>
      <c r="E69" s="242">
        <v>195</v>
      </c>
      <c r="F69" s="243">
        <v>4</v>
      </c>
      <c r="G69" s="243">
        <v>38</v>
      </c>
      <c r="H69" s="244">
        <v>27</v>
      </c>
      <c r="I69" s="242">
        <v>67</v>
      </c>
      <c r="J69" s="245">
        <f t="shared" si="10"/>
        <v>331</v>
      </c>
      <c r="K69" s="246">
        <v>73</v>
      </c>
      <c r="L69" s="247">
        <v>43</v>
      </c>
      <c r="M69" s="247">
        <v>42</v>
      </c>
      <c r="N69" s="247">
        <v>38</v>
      </c>
      <c r="O69" s="247">
        <v>42</v>
      </c>
      <c r="P69" s="247"/>
      <c r="Q69" s="247"/>
      <c r="R69" s="247"/>
      <c r="S69" s="247"/>
      <c r="T69" s="247"/>
      <c r="U69" s="247"/>
      <c r="V69" s="247"/>
      <c r="W69" s="248">
        <f t="shared" si="50"/>
        <v>238</v>
      </c>
      <c r="X69" s="247">
        <v>2</v>
      </c>
      <c r="Y69" s="247">
        <v>1</v>
      </c>
      <c r="Z69" s="247">
        <v>1</v>
      </c>
      <c r="AA69" s="247">
        <v>0</v>
      </c>
      <c r="AB69" s="247">
        <v>3</v>
      </c>
      <c r="AC69" s="247"/>
      <c r="AD69" s="247"/>
      <c r="AE69" s="247"/>
      <c r="AF69" s="247"/>
      <c r="AG69" s="247"/>
      <c r="AH69" s="247"/>
      <c r="AI69" s="247"/>
      <c r="AJ69" s="249">
        <f t="shared" si="57"/>
        <v>7</v>
      </c>
      <c r="AK69" s="250">
        <f t="shared" si="51"/>
        <v>245</v>
      </c>
      <c r="AL69" s="251">
        <f t="shared" si="45"/>
        <v>500</v>
      </c>
      <c r="AM69" s="252">
        <f t="shared" si="46"/>
        <v>67</v>
      </c>
      <c r="AN69" s="253">
        <f t="shared" si="47"/>
        <v>11</v>
      </c>
      <c r="AO69" s="254">
        <v>17</v>
      </c>
      <c r="AP69" s="255">
        <v>14</v>
      </c>
      <c r="AQ69" s="255">
        <v>35</v>
      </c>
      <c r="AR69" s="255">
        <v>34</v>
      </c>
      <c r="AS69" s="255">
        <v>31</v>
      </c>
      <c r="AT69" s="255"/>
      <c r="AU69" s="255"/>
      <c r="AV69" s="255"/>
      <c r="AW69" s="255"/>
      <c r="AX69" s="255"/>
      <c r="AY69" s="255"/>
      <c r="AZ69" s="255"/>
      <c r="BA69" s="256">
        <f t="shared" si="52"/>
        <v>131</v>
      </c>
      <c r="BB69" s="257">
        <v>0</v>
      </c>
      <c r="BC69" s="257">
        <v>0</v>
      </c>
      <c r="BD69" s="257">
        <v>0</v>
      </c>
      <c r="BE69" s="257">
        <v>0</v>
      </c>
      <c r="BF69" s="257">
        <v>0</v>
      </c>
      <c r="BG69" s="257"/>
      <c r="BH69" s="257"/>
      <c r="BI69" s="257"/>
      <c r="BJ69" s="257"/>
      <c r="BK69" s="257"/>
      <c r="BL69" s="257"/>
      <c r="BM69" s="257"/>
      <c r="BN69" s="258">
        <f t="shared" si="53"/>
        <v>0</v>
      </c>
      <c r="BO69" s="259">
        <v>7</v>
      </c>
      <c r="BP69" s="243">
        <v>10</v>
      </c>
      <c r="BQ69" s="243">
        <v>3</v>
      </c>
      <c r="BR69" s="243">
        <v>1</v>
      </c>
      <c r="BS69" s="243">
        <v>1</v>
      </c>
      <c r="BT69" s="243"/>
      <c r="BU69" s="243"/>
      <c r="BV69" s="243"/>
      <c r="BW69" s="243"/>
      <c r="BX69" s="243"/>
      <c r="BY69" s="243"/>
      <c r="BZ69" s="260"/>
      <c r="CA69" s="261">
        <f t="shared" si="54"/>
        <v>22</v>
      </c>
      <c r="CB69" s="243">
        <v>3</v>
      </c>
      <c r="CC69" s="243">
        <v>0</v>
      </c>
      <c r="CD69" s="243">
        <v>1</v>
      </c>
      <c r="CE69" s="243">
        <v>0</v>
      </c>
      <c r="CF69" s="243">
        <v>0</v>
      </c>
      <c r="CG69" s="243"/>
      <c r="CH69" s="243"/>
      <c r="CI69" s="243"/>
      <c r="CJ69" s="243"/>
      <c r="CK69" s="243"/>
      <c r="CL69" s="243"/>
      <c r="CM69" s="243"/>
      <c r="CN69" s="262">
        <f t="shared" si="55"/>
        <v>4</v>
      </c>
      <c r="CO69" s="263">
        <f t="shared" si="15"/>
        <v>347</v>
      </c>
      <c r="CP69" s="264">
        <f t="shared" si="48"/>
        <v>67</v>
      </c>
      <c r="CQ69" s="265">
        <f t="shared" si="16"/>
        <v>7</v>
      </c>
      <c r="CR69" s="266">
        <f t="shared" si="17"/>
        <v>354</v>
      </c>
      <c r="CS69" s="267">
        <f t="shared" si="56"/>
        <v>131</v>
      </c>
      <c r="CT69" s="268">
        <f t="shared" si="33"/>
        <v>0.17894736842105263</v>
      </c>
      <c r="CU69" s="268">
        <f t="shared" si="18"/>
        <v>0.14736842105263157</v>
      </c>
      <c r="CV69" s="268">
        <f t="shared" si="19"/>
        <v>0.36842105263157893</v>
      </c>
      <c r="CW69" s="268">
        <f t="shared" si="20"/>
        <v>0.35789473684210527</v>
      </c>
      <c r="CX69" s="268">
        <f t="shared" si="21"/>
        <v>0.32631578947368423</v>
      </c>
      <c r="CY69" s="268">
        <f t="shared" si="22"/>
        <v>0</v>
      </c>
      <c r="CZ69" s="268">
        <f t="shared" si="23"/>
        <v>0</v>
      </c>
      <c r="DA69" s="268">
        <f t="shared" si="24"/>
        <v>0</v>
      </c>
      <c r="DB69" s="268">
        <f t="shared" si="25"/>
        <v>0</v>
      </c>
      <c r="DC69" s="268">
        <f t="shared" si="26"/>
        <v>0</v>
      </c>
      <c r="DD69" s="268">
        <f t="shared" si="27"/>
        <v>0</v>
      </c>
      <c r="DE69" s="268">
        <f t="shared" si="28"/>
        <v>0</v>
      </c>
      <c r="DF69" s="269">
        <f t="shared" si="29"/>
        <v>1.3789473684210525</v>
      </c>
      <c r="DG69" s="270">
        <v>95</v>
      </c>
      <c r="DH69" s="271" t="str">
        <f t="shared" si="30"/>
        <v>MUY BUENO</v>
      </c>
      <c r="DI69" s="272">
        <v>95</v>
      </c>
      <c r="DJ69" s="273">
        <f t="shared" si="31"/>
        <v>123.5</v>
      </c>
      <c r="DK69" s="274">
        <f t="shared" si="32"/>
        <v>161.5</v>
      </c>
      <c r="DL69" s="275">
        <v>45</v>
      </c>
      <c r="DM69" s="276">
        <v>24</v>
      </c>
      <c r="DN69" s="277">
        <v>186</v>
      </c>
      <c r="DO69" s="276">
        <v>49</v>
      </c>
      <c r="DP69" s="277">
        <v>282</v>
      </c>
      <c r="DQ69" s="276">
        <v>85</v>
      </c>
      <c r="DR69" s="277">
        <v>384</v>
      </c>
      <c r="DS69" s="276">
        <v>119</v>
      </c>
      <c r="DT69" s="277">
        <v>505</v>
      </c>
      <c r="DU69" s="276">
        <v>138</v>
      </c>
      <c r="DV69" s="277"/>
      <c r="DW69" s="276"/>
      <c r="DX69" s="277"/>
      <c r="DY69" s="276"/>
      <c r="DZ69" s="277"/>
      <c r="EA69" s="276"/>
      <c r="EB69" s="277"/>
      <c r="EC69" s="276"/>
      <c r="ED69" s="277"/>
      <c r="EE69" s="276"/>
      <c r="EF69" s="277"/>
      <c r="EG69" s="276"/>
      <c r="EH69" s="277"/>
      <c r="EI69" s="278"/>
    </row>
    <row r="70" spans="1:139" ht="120" customHeight="1" x14ac:dyDescent="0.25">
      <c r="A70" s="134">
        <v>64</v>
      </c>
      <c r="B70" s="280" t="s">
        <v>119</v>
      </c>
      <c r="C70" s="280" t="s">
        <v>170</v>
      </c>
      <c r="D70" s="241">
        <f t="shared" si="35"/>
        <v>208</v>
      </c>
      <c r="E70" s="242">
        <v>106</v>
      </c>
      <c r="F70" s="243">
        <v>2</v>
      </c>
      <c r="G70" s="243">
        <v>36</v>
      </c>
      <c r="H70" s="244">
        <v>19</v>
      </c>
      <c r="I70" s="242">
        <v>64</v>
      </c>
      <c r="J70" s="245">
        <f t="shared" si="10"/>
        <v>227</v>
      </c>
      <c r="K70" s="246">
        <v>36</v>
      </c>
      <c r="L70" s="247">
        <v>16</v>
      </c>
      <c r="M70" s="247">
        <v>33</v>
      </c>
      <c r="N70" s="247">
        <v>31</v>
      </c>
      <c r="O70" s="247">
        <v>32</v>
      </c>
      <c r="P70" s="247"/>
      <c r="Q70" s="247"/>
      <c r="R70" s="247"/>
      <c r="S70" s="247"/>
      <c r="T70" s="247"/>
      <c r="U70" s="247"/>
      <c r="V70" s="247"/>
      <c r="W70" s="248">
        <f t="shared" si="50"/>
        <v>148</v>
      </c>
      <c r="X70" s="247">
        <v>1</v>
      </c>
      <c r="Y70" s="247">
        <v>1</v>
      </c>
      <c r="Z70" s="247">
        <v>2</v>
      </c>
      <c r="AA70" s="247">
        <v>0</v>
      </c>
      <c r="AB70" s="247">
        <v>3</v>
      </c>
      <c r="AC70" s="247"/>
      <c r="AD70" s="247"/>
      <c r="AE70" s="247"/>
      <c r="AF70" s="247"/>
      <c r="AG70" s="247"/>
      <c r="AH70" s="247"/>
      <c r="AI70" s="247"/>
      <c r="AJ70" s="249">
        <f t="shared" ref="AJ70:AJ100" si="58">SUM(X70:AI70)</f>
        <v>7</v>
      </c>
      <c r="AK70" s="250">
        <f t="shared" ref="AK70:AK100" si="59">W70+AJ70</f>
        <v>155</v>
      </c>
      <c r="AL70" s="251">
        <f t="shared" si="45"/>
        <v>318</v>
      </c>
      <c r="AM70" s="252">
        <f t="shared" si="46"/>
        <v>64</v>
      </c>
      <c r="AN70" s="253">
        <f t="shared" si="47"/>
        <v>9</v>
      </c>
      <c r="AO70" s="254">
        <v>29</v>
      </c>
      <c r="AP70" s="255">
        <v>17</v>
      </c>
      <c r="AQ70" s="255">
        <v>33</v>
      </c>
      <c r="AR70" s="255">
        <v>26</v>
      </c>
      <c r="AS70" s="255">
        <v>28</v>
      </c>
      <c r="AT70" s="255"/>
      <c r="AU70" s="255"/>
      <c r="AV70" s="255"/>
      <c r="AW70" s="255"/>
      <c r="AX70" s="255"/>
      <c r="AY70" s="255"/>
      <c r="AZ70" s="255"/>
      <c r="BA70" s="256">
        <f t="shared" ref="BA70:BA100" si="60">SUM(AO70:AZ70)</f>
        <v>133</v>
      </c>
      <c r="BB70" s="257">
        <v>0</v>
      </c>
      <c r="BC70" s="257">
        <v>0</v>
      </c>
      <c r="BD70" s="257">
        <v>0</v>
      </c>
      <c r="BE70" s="257">
        <v>0</v>
      </c>
      <c r="BF70" s="257">
        <v>0</v>
      </c>
      <c r="BG70" s="257"/>
      <c r="BH70" s="257"/>
      <c r="BI70" s="257"/>
      <c r="BJ70" s="257"/>
      <c r="BK70" s="257"/>
      <c r="BL70" s="257"/>
      <c r="BM70" s="257"/>
      <c r="BN70" s="258">
        <f t="shared" ref="BN70:BN100" si="61">SUM(BB70:BM70)</f>
        <v>0</v>
      </c>
      <c r="BO70" s="259">
        <v>6</v>
      </c>
      <c r="BP70" s="243">
        <v>6</v>
      </c>
      <c r="BQ70" s="243">
        <v>4</v>
      </c>
      <c r="BR70" s="243">
        <v>2</v>
      </c>
      <c r="BS70" s="243">
        <v>2</v>
      </c>
      <c r="BT70" s="243"/>
      <c r="BU70" s="243"/>
      <c r="BV70" s="243"/>
      <c r="BW70" s="243"/>
      <c r="BX70" s="243"/>
      <c r="BY70" s="243"/>
      <c r="BZ70" s="260"/>
      <c r="CA70" s="261">
        <f t="shared" si="54"/>
        <v>20</v>
      </c>
      <c r="CB70" s="243">
        <v>1</v>
      </c>
      <c r="CC70" s="243">
        <v>0</v>
      </c>
      <c r="CD70" s="243">
        <v>0</v>
      </c>
      <c r="CE70" s="243">
        <v>0</v>
      </c>
      <c r="CF70" s="243">
        <v>0</v>
      </c>
      <c r="CG70" s="243"/>
      <c r="CH70" s="243"/>
      <c r="CI70" s="243"/>
      <c r="CJ70" s="243"/>
      <c r="CK70" s="243"/>
      <c r="CL70" s="243"/>
      <c r="CM70" s="243"/>
      <c r="CN70" s="262">
        <f t="shared" si="55"/>
        <v>1</v>
      </c>
      <c r="CO70" s="263">
        <f t="shared" si="15"/>
        <v>165</v>
      </c>
      <c r="CP70" s="264">
        <f t="shared" si="48"/>
        <v>64</v>
      </c>
      <c r="CQ70" s="265">
        <f t="shared" si="16"/>
        <v>8</v>
      </c>
      <c r="CR70" s="266">
        <f t="shared" si="17"/>
        <v>173</v>
      </c>
      <c r="CS70" s="267">
        <f t="shared" ref="CS70:CS100" si="62">BA70</f>
        <v>133</v>
      </c>
      <c r="CT70" s="268">
        <f t="shared" si="33"/>
        <v>0.30526315789473685</v>
      </c>
      <c r="CU70" s="268">
        <f t="shared" si="18"/>
        <v>0.17894736842105263</v>
      </c>
      <c r="CV70" s="268">
        <f t="shared" si="19"/>
        <v>0.3473684210526316</v>
      </c>
      <c r="CW70" s="268">
        <f t="shared" si="20"/>
        <v>0.27368421052631581</v>
      </c>
      <c r="CX70" s="268">
        <f t="shared" si="21"/>
        <v>0.29473684210526313</v>
      </c>
      <c r="CY70" s="268">
        <f t="shared" si="22"/>
        <v>0</v>
      </c>
      <c r="CZ70" s="268">
        <f t="shared" si="23"/>
        <v>0</v>
      </c>
      <c r="DA70" s="268">
        <f t="shared" si="24"/>
        <v>0</v>
      </c>
      <c r="DB70" s="268">
        <f t="shared" si="25"/>
        <v>0</v>
      </c>
      <c r="DC70" s="268">
        <f t="shared" si="26"/>
        <v>0</v>
      </c>
      <c r="DD70" s="268">
        <f t="shared" si="27"/>
        <v>0</v>
      </c>
      <c r="DE70" s="268">
        <f t="shared" si="28"/>
        <v>0</v>
      </c>
      <c r="DF70" s="269">
        <f t="shared" si="29"/>
        <v>1.4000000000000001</v>
      </c>
      <c r="DG70" s="270">
        <v>95</v>
      </c>
      <c r="DH70" s="271" t="str">
        <f t="shared" si="30"/>
        <v>MUY BUENO</v>
      </c>
      <c r="DI70" s="272">
        <v>95</v>
      </c>
      <c r="DJ70" s="273">
        <f t="shared" si="31"/>
        <v>123.5</v>
      </c>
      <c r="DK70" s="274">
        <f t="shared" si="32"/>
        <v>161.5</v>
      </c>
      <c r="DL70" s="275">
        <v>43</v>
      </c>
      <c r="DM70" s="276">
        <v>27</v>
      </c>
      <c r="DN70" s="277">
        <v>76</v>
      </c>
      <c r="DO70" s="276">
        <v>38</v>
      </c>
      <c r="DP70" s="277">
        <v>139</v>
      </c>
      <c r="DQ70" s="276">
        <v>66</v>
      </c>
      <c r="DR70" s="277">
        <v>203</v>
      </c>
      <c r="DS70" s="276">
        <v>87</v>
      </c>
      <c r="DT70" s="277">
        <v>526</v>
      </c>
      <c r="DU70" s="276">
        <v>136</v>
      </c>
      <c r="DV70" s="277"/>
      <c r="DW70" s="276"/>
      <c r="DX70" s="277"/>
      <c r="DY70" s="276"/>
      <c r="DZ70" s="277"/>
      <c r="EA70" s="276"/>
      <c r="EB70" s="277"/>
      <c r="EC70" s="276"/>
      <c r="ED70" s="277"/>
      <c r="EE70" s="276"/>
      <c r="EF70" s="277"/>
      <c r="EG70" s="276"/>
      <c r="EH70" s="277"/>
      <c r="EI70" s="278"/>
    </row>
    <row r="71" spans="1:139" ht="120" customHeight="1" x14ac:dyDescent="0.25">
      <c r="A71" s="134">
        <v>65</v>
      </c>
      <c r="B71" s="280" t="s">
        <v>120</v>
      </c>
      <c r="C71" s="280" t="s">
        <v>171</v>
      </c>
      <c r="D71" s="241">
        <f t="shared" si="35"/>
        <v>178</v>
      </c>
      <c r="E71" s="242">
        <v>101</v>
      </c>
      <c r="F71" s="243">
        <v>3</v>
      </c>
      <c r="G71" s="243">
        <v>30</v>
      </c>
      <c r="H71" s="244">
        <v>19</v>
      </c>
      <c r="I71" s="242">
        <v>44</v>
      </c>
      <c r="J71" s="245">
        <f t="shared" ref="J71:J100" si="63">SUM(E71:I71)</f>
        <v>197</v>
      </c>
      <c r="K71" s="246">
        <v>26</v>
      </c>
      <c r="L71" s="247">
        <v>20</v>
      </c>
      <c r="M71" s="247">
        <v>28</v>
      </c>
      <c r="N71" s="247">
        <v>31</v>
      </c>
      <c r="O71" s="247">
        <v>28</v>
      </c>
      <c r="P71" s="247"/>
      <c r="Q71" s="247"/>
      <c r="R71" s="247"/>
      <c r="S71" s="247"/>
      <c r="T71" s="247"/>
      <c r="U71" s="247"/>
      <c r="V71" s="247"/>
      <c r="W71" s="248">
        <f t="shared" ref="W71:W100" si="64">SUM(K71:V71)</f>
        <v>133</v>
      </c>
      <c r="X71" s="247">
        <v>0</v>
      </c>
      <c r="Y71" s="247">
        <v>1</v>
      </c>
      <c r="Z71" s="247">
        <v>1</v>
      </c>
      <c r="AA71" s="247">
        <v>0</v>
      </c>
      <c r="AB71" s="247">
        <v>3</v>
      </c>
      <c r="AC71" s="247"/>
      <c r="AD71" s="247"/>
      <c r="AE71" s="247"/>
      <c r="AF71" s="247"/>
      <c r="AG71" s="247"/>
      <c r="AH71" s="247"/>
      <c r="AI71" s="247"/>
      <c r="AJ71" s="249">
        <f t="shared" si="58"/>
        <v>5</v>
      </c>
      <c r="AK71" s="250">
        <f t="shared" si="59"/>
        <v>138</v>
      </c>
      <c r="AL71" s="251">
        <f t="shared" ref="AL71:AL100" si="65">E71+I71+W71</f>
        <v>278</v>
      </c>
      <c r="AM71" s="252">
        <f t="shared" ref="AM71:AM100" si="66">I71</f>
        <v>44</v>
      </c>
      <c r="AN71" s="253">
        <f t="shared" ref="AN71:AN100" si="67">F71+AJ71</f>
        <v>8</v>
      </c>
      <c r="AO71" s="254">
        <v>19</v>
      </c>
      <c r="AP71" s="255">
        <v>9</v>
      </c>
      <c r="AQ71" s="255">
        <v>20</v>
      </c>
      <c r="AR71" s="255">
        <v>14</v>
      </c>
      <c r="AS71" s="255">
        <v>30</v>
      </c>
      <c r="AT71" s="255"/>
      <c r="AU71" s="255"/>
      <c r="AV71" s="255"/>
      <c r="AW71" s="255"/>
      <c r="AX71" s="255"/>
      <c r="AY71" s="255"/>
      <c r="AZ71" s="255"/>
      <c r="BA71" s="256">
        <f t="shared" si="60"/>
        <v>92</v>
      </c>
      <c r="BB71" s="257">
        <v>0</v>
      </c>
      <c r="BC71" s="257">
        <v>0</v>
      </c>
      <c r="BD71" s="257">
        <v>0</v>
      </c>
      <c r="BE71" s="257">
        <v>0</v>
      </c>
      <c r="BF71" s="257">
        <v>0</v>
      </c>
      <c r="BG71" s="257"/>
      <c r="BH71" s="257"/>
      <c r="BI71" s="257"/>
      <c r="BJ71" s="257"/>
      <c r="BK71" s="257"/>
      <c r="BL71" s="257"/>
      <c r="BM71" s="257"/>
      <c r="BN71" s="258">
        <f t="shared" si="61"/>
        <v>0</v>
      </c>
      <c r="BO71" s="259">
        <v>5</v>
      </c>
      <c r="BP71" s="243">
        <v>7</v>
      </c>
      <c r="BQ71" s="243">
        <v>4</v>
      </c>
      <c r="BR71" s="243">
        <v>1</v>
      </c>
      <c r="BS71" s="243">
        <v>2</v>
      </c>
      <c r="BT71" s="243"/>
      <c r="BU71" s="243"/>
      <c r="BV71" s="243"/>
      <c r="BW71" s="243"/>
      <c r="BX71" s="243"/>
      <c r="BY71" s="243"/>
      <c r="BZ71" s="260"/>
      <c r="CA71" s="261">
        <f t="shared" si="54"/>
        <v>19</v>
      </c>
      <c r="CB71" s="243">
        <v>2</v>
      </c>
      <c r="CC71" s="243">
        <v>0</v>
      </c>
      <c r="CD71" s="243">
        <v>0</v>
      </c>
      <c r="CE71" s="243">
        <v>0</v>
      </c>
      <c r="CF71" s="243">
        <v>0</v>
      </c>
      <c r="CG71" s="243"/>
      <c r="CH71" s="243"/>
      <c r="CI71" s="243"/>
      <c r="CJ71" s="243"/>
      <c r="CK71" s="243"/>
      <c r="CL71" s="243"/>
      <c r="CM71" s="243"/>
      <c r="CN71" s="262">
        <f t="shared" si="55"/>
        <v>2</v>
      </c>
      <c r="CO71" s="263">
        <f t="shared" ref="CO71:CO91" si="68">AL71-BA71-CA71</f>
        <v>167</v>
      </c>
      <c r="CP71" s="264">
        <f t="shared" ref="CP71:CP100" si="69">I71</f>
        <v>44</v>
      </c>
      <c r="CQ71" s="265">
        <f t="shared" ref="CQ71:CQ100" si="70">AN71-BN71-CN71</f>
        <v>6</v>
      </c>
      <c r="CR71" s="266">
        <f t="shared" ref="CR71:CR100" si="71">SUM(CO71:CQ71)-CP71</f>
        <v>173</v>
      </c>
      <c r="CS71" s="267">
        <f t="shared" si="62"/>
        <v>92</v>
      </c>
      <c r="CT71" s="268">
        <f t="shared" ref="CT71:CT100" si="72">AO71/DG71</f>
        <v>0.2</v>
      </c>
      <c r="CU71" s="268">
        <f t="shared" ref="CU71:CU100" si="73">AP71/DG71</f>
        <v>9.4736842105263161E-2</v>
      </c>
      <c r="CV71" s="268">
        <f t="shared" ref="CV71:CV100" si="74">AQ71/DG71</f>
        <v>0.21052631578947367</v>
      </c>
      <c r="CW71" s="268">
        <f t="shared" ref="CW71:CW100" si="75">AR71/DG71</f>
        <v>0.14736842105263157</v>
      </c>
      <c r="CX71" s="268">
        <f t="shared" ref="CX71:CX100" si="76">AS71/DG71</f>
        <v>0.31578947368421051</v>
      </c>
      <c r="CY71" s="268">
        <f t="shared" ref="CY71:CY100" si="77">AT71/DG71</f>
        <v>0</v>
      </c>
      <c r="CZ71" s="268">
        <f t="shared" ref="CZ71:CZ100" si="78">AU71/DG71</f>
        <v>0</v>
      </c>
      <c r="DA71" s="268">
        <f t="shared" ref="DA71:DA100" si="79">AV71/DG71</f>
        <v>0</v>
      </c>
      <c r="DB71" s="268">
        <f t="shared" ref="DB71:DB100" si="80">AW71/DG71</f>
        <v>0</v>
      </c>
      <c r="DC71" s="268">
        <f t="shared" ref="DC71:DC100" si="81">AX71/DG71</f>
        <v>0</v>
      </c>
      <c r="DD71" s="268">
        <f t="shared" ref="DD71:DD100" si="82">AY71/DG71</f>
        <v>0</v>
      </c>
      <c r="DE71" s="268">
        <f t="shared" ref="DE71:DE100" si="83">AZ71/DG71</f>
        <v>0</v>
      </c>
      <c r="DF71" s="269">
        <f t="shared" ref="DF71:DF100" si="84">SUM(CT71:DE71)</f>
        <v>0.96842105263157896</v>
      </c>
      <c r="DG71" s="270">
        <v>95</v>
      </c>
      <c r="DH71" s="271" t="str">
        <f t="shared" si="30"/>
        <v>MUY BUENO</v>
      </c>
      <c r="DI71" s="272">
        <v>95</v>
      </c>
      <c r="DJ71" s="273">
        <f t="shared" si="31"/>
        <v>123.5</v>
      </c>
      <c r="DK71" s="274">
        <f t="shared" si="32"/>
        <v>161.5</v>
      </c>
      <c r="DL71" s="275">
        <v>34</v>
      </c>
      <c r="DM71" s="276">
        <v>17</v>
      </c>
      <c r="DN71" s="277">
        <v>77</v>
      </c>
      <c r="DO71" s="276">
        <v>20</v>
      </c>
      <c r="DP71" s="277">
        <v>136</v>
      </c>
      <c r="DQ71" s="276">
        <v>38</v>
      </c>
      <c r="DR71" s="277">
        <v>192</v>
      </c>
      <c r="DS71" s="276">
        <v>48</v>
      </c>
      <c r="DT71" s="277">
        <v>513</v>
      </c>
      <c r="DU71" s="276">
        <v>95</v>
      </c>
      <c r="DV71" s="277"/>
      <c r="DW71" s="276"/>
      <c r="DX71" s="277"/>
      <c r="DY71" s="276"/>
      <c r="DZ71" s="277"/>
      <c r="EA71" s="276"/>
      <c r="EB71" s="277"/>
      <c r="EC71" s="276"/>
      <c r="ED71" s="277"/>
      <c r="EE71" s="276"/>
      <c r="EF71" s="277"/>
      <c r="EG71" s="276"/>
      <c r="EH71" s="277"/>
      <c r="EI71" s="278"/>
    </row>
    <row r="72" spans="1:139" ht="120" customHeight="1" x14ac:dyDescent="0.25">
      <c r="A72" s="134">
        <v>66</v>
      </c>
      <c r="B72" s="240" t="s">
        <v>60</v>
      </c>
      <c r="C72" s="240" t="s">
        <v>172</v>
      </c>
      <c r="D72" s="241">
        <f t="shared" si="35"/>
        <v>304</v>
      </c>
      <c r="E72" s="242">
        <v>42</v>
      </c>
      <c r="F72" s="243">
        <v>152</v>
      </c>
      <c r="G72" s="243">
        <v>46</v>
      </c>
      <c r="H72" s="244">
        <v>72</v>
      </c>
      <c r="I72" s="242">
        <v>64</v>
      </c>
      <c r="J72" s="245">
        <f t="shared" si="63"/>
        <v>376</v>
      </c>
      <c r="K72" s="246">
        <v>24</v>
      </c>
      <c r="L72" s="247">
        <v>14</v>
      </c>
      <c r="M72" s="247">
        <v>34</v>
      </c>
      <c r="N72" s="247">
        <v>34</v>
      </c>
      <c r="O72" s="247">
        <v>18</v>
      </c>
      <c r="P72" s="247"/>
      <c r="Q72" s="247"/>
      <c r="R72" s="247"/>
      <c r="S72" s="247"/>
      <c r="T72" s="247"/>
      <c r="U72" s="247"/>
      <c r="V72" s="247"/>
      <c r="W72" s="248">
        <f t="shared" si="64"/>
        <v>124</v>
      </c>
      <c r="X72" s="247">
        <v>1</v>
      </c>
      <c r="Y72" s="247">
        <v>0</v>
      </c>
      <c r="Z72" s="247">
        <v>2</v>
      </c>
      <c r="AA72" s="247">
        <v>1</v>
      </c>
      <c r="AB72" s="247">
        <v>5</v>
      </c>
      <c r="AC72" s="247"/>
      <c r="AD72" s="247"/>
      <c r="AE72" s="247"/>
      <c r="AF72" s="247"/>
      <c r="AG72" s="247"/>
      <c r="AH72" s="247"/>
      <c r="AI72" s="247"/>
      <c r="AJ72" s="249">
        <f t="shared" si="58"/>
        <v>9</v>
      </c>
      <c r="AK72" s="250">
        <f t="shared" si="59"/>
        <v>133</v>
      </c>
      <c r="AL72" s="251">
        <f t="shared" si="65"/>
        <v>230</v>
      </c>
      <c r="AM72" s="252">
        <f t="shared" si="66"/>
        <v>64</v>
      </c>
      <c r="AN72" s="253">
        <f t="shared" si="67"/>
        <v>161</v>
      </c>
      <c r="AO72" s="254">
        <v>13</v>
      </c>
      <c r="AP72" s="255">
        <v>11</v>
      </c>
      <c r="AQ72" s="255">
        <v>21</v>
      </c>
      <c r="AR72" s="255">
        <v>19</v>
      </c>
      <c r="AS72" s="255">
        <v>25</v>
      </c>
      <c r="AT72" s="255"/>
      <c r="AU72" s="255"/>
      <c r="AV72" s="255"/>
      <c r="AW72" s="255"/>
      <c r="AX72" s="255"/>
      <c r="AY72" s="255"/>
      <c r="AZ72" s="255"/>
      <c r="BA72" s="256">
        <f t="shared" si="60"/>
        <v>89</v>
      </c>
      <c r="BB72" s="257">
        <v>1</v>
      </c>
      <c r="BC72" s="257">
        <v>19</v>
      </c>
      <c r="BD72" s="257">
        <v>1</v>
      </c>
      <c r="BE72" s="257">
        <v>5</v>
      </c>
      <c r="BF72" s="257">
        <v>8</v>
      </c>
      <c r="BG72" s="257"/>
      <c r="BH72" s="257"/>
      <c r="BI72" s="257"/>
      <c r="BJ72" s="257"/>
      <c r="BK72" s="257"/>
      <c r="BL72" s="257"/>
      <c r="BM72" s="257"/>
      <c r="BN72" s="258">
        <f t="shared" si="61"/>
        <v>34</v>
      </c>
      <c r="BO72" s="259">
        <v>0</v>
      </c>
      <c r="BP72" s="243">
        <v>0</v>
      </c>
      <c r="BQ72" s="243">
        <v>2</v>
      </c>
      <c r="BR72" s="243">
        <v>1</v>
      </c>
      <c r="BS72" s="243">
        <v>3</v>
      </c>
      <c r="BT72" s="243"/>
      <c r="BU72" s="243"/>
      <c r="BV72" s="243"/>
      <c r="BW72" s="243"/>
      <c r="BX72" s="243"/>
      <c r="BY72" s="243"/>
      <c r="BZ72" s="260"/>
      <c r="CA72" s="261">
        <f t="shared" si="54"/>
        <v>6</v>
      </c>
      <c r="CB72" s="243">
        <v>0</v>
      </c>
      <c r="CC72" s="243">
        <v>0</v>
      </c>
      <c r="CD72" s="243">
        <v>0</v>
      </c>
      <c r="CE72" s="243">
        <v>0</v>
      </c>
      <c r="CF72" s="243">
        <v>0</v>
      </c>
      <c r="CG72" s="243"/>
      <c r="CH72" s="243"/>
      <c r="CI72" s="243"/>
      <c r="CJ72" s="243"/>
      <c r="CK72" s="243"/>
      <c r="CL72" s="243"/>
      <c r="CM72" s="243"/>
      <c r="CN72" s="262">
        <f t="shared" si="55"/>
        <v>0</v>
      </c>
      <c r="CO72" s="263">
        <f t="shared" si="68"/>
        <v>135</v>
      </c>
      <c r="CP72" s="264">
        <f t="shared" si="69"/>
        <v>64</v>
      </c>
      <c r="CQ72" s="265">
        <f t="shared" si="70"/>
        <v>127</v>
      </c>
      <c r="CR72" s="266">
        <f t="shared" si="71"/>
        <v>262</v>
      </c>
      <c r="CS72" s="267">
        <f t="shared" si="62"/>
        <v>89</v>
      </c>
      <c r="CT72" s="268">
        <f t="shared" si="72"/>
        <v>0.13616985618368266</v>
      </c>
      <c r="CU72" s="268">
        <f t="shared" si="73"/>
        <v>0.11522064754003916</v>
      </c>
      <c r="CV72" s="268">
        <f t="shared" si="74"/>
        <v>0.21996669075825659</v>
      </c>
      <c r="CW72" s="268">
        <f t="shared" si="75"/>
        <v>0.19901748211461309</v>
      </c>
      <c r="CX72" s="268">
        <f t="shared" si="76"/>
        <v>0.26186510804554358</v>
      </c>
      <c r="CY72" s="268">
        <f t="shared" si="77"/>
        <v>0</v>
      </c>
      <c r="CZ72" s="268">
        <f t="shared" si="78"/>
        <v>0</v>
      </c>
      <c r="DA72" s="268">
        <f t="shared" si="79"/>
        <v>0</v>
      </c>
      <c r="DB72" s="268">
        <f t="shared" si="80"/>
        <v>0</v>
      </c>
      <c r="DC72" s="268">
        <f t="shared" si="81"/>
        <v>0</v>
      </c>
      <c r="DD72" s="268">
        <f t="shared" si="82"/>
        <v>0</v>
      </c>
      <c r="DE72" s="268">
        <f t="shared" si="83"/>
        <v>0</v>
      </c>
      <c r="DF72" s="269">
        <f t="shared" si="84"/>
        <v>0.93223978464213508</v>
      </c>
      <c r="DG72" s="270">
        <v>95.469000000000008</v>
      </c>
      <c r="DH72" s="271" t="str">
        <f t="shared" ref="DH72:DH100" si="85">IF(AND($DF$5-9%&lt;=DF72,DF72&lt;$DF$5),"BUENO",IF(DF72&gt;=$DF$5,"MUY BUENO",IF(AND($DF$5-18%&lt;=DF72,DF72&lt;$DF$5-9%),"BAJO","MUY BAJO")))</f>
        <v>MUY BUENO</v>
      </c>
      <c r="DI72" s="272">
        <v>95</v>
      </c>
      <c r="DJ72" s="273">
        <f t="shared" ref="DJ72:DJ100" si="86">DG72*1.3</f>
        <v>124.10970000000002</v>
      </c>
      <c r="DK72" s="274">
        <f t="shared" ref="DK72:DK100" si="87">DG72*1.7</f>
        <v>162.29730000000001</v>
      </c>
      <c r="DL72" s="275">
        <v>64</v>
      </c>
      <c r="DM72" s="276">
        <v>12</v>
      </c>
      <c r="DN72" s="277">
        <v>80</v>
      </c>
      <c r="DO72" s="276">
        <v>25</v>
      </c>
      <c r="DP72" s="277">
        <v>130</v>
      </c>
      <c r="DQ72" s="276">
        <v>50</v>
      </c>
      <c r="DR72" s="277">
        <v>173</v>
      </c>
      <c r="DS72" s="276">
        <v>68</v>
      </c>
      <c r="DT72" s="277">
        <v>216</v>
      </c>
      <c r="DU72" s="276">
        <v>91</v>
      </c>
      <c r="DV72" s="277"/>
      <c r="DW72" s="276"/>
      <c r="DX72" s="277"/>
      <c r="DY72" s="276"/>
      <c r="DZ72" s="277"/>
      <c r="EA72" s="276"/>
      <c r="EB72" s="277"/>
      <c r="EC72" s="276"/>
      <c r="ED72" s="277"/>
      <c r="EE72" s="276"/>
      <c r="EF72" s="277"/>
      <c r="EG72" s="276"/>
      <c r="EH72" s="277"/>
      <c r="EI72" s="278"/>
    </row>
    <row r="73" spans="1:139" ht="120" customHeight="1" x14ac:dyDescent="0.25">
      <c r="A73" s="134">
        <v>67</v>
      </c>
      <c r="B73" s="240" t="s">
        <v>121</v>
      </c>
      <c r="C73" s="240" t="s">
        <v>173</v>
      </c>
      <c r="D73" s="241">
        <f t="shared" si="35"/>
        <v>254</v>
      </c>
      <c r="E73" s="281">
        <v>53</v>
      </c>
      <c r="F73" s="282">
        <v>96</v>
      </c>
      <c r="G73" s="282">
        <v>4</v>
      </c>
      <c r="H73" s="282">
        <v>26</v>
      </c>
      <c r="I73" s="281">
        <v>101</v>
      </c>
      <c r="J73" s="245">
        <f t="shared" si="63"/>
        <v>280</v>
      </c>
      <c r="K73" s="283">
        <v>12</v>
      </c>
      <c r="L73" s="284">
        <v>12</v>
      </c>
      <c r="M73" s="284">
        <v>28</v>
      </c>
      <c r="N73" s="284">
        <v>34</v>
      </c>
      <c r="O73" s="284">
        <v>14</v>
      </c>
      <c r="P73" s="284"/>
      <c r="Q73" s="284"/>
      <c r="R73" s="284"/>
      <c r="S73" s="284"/>
      <c r="T73" s="284"/>
      <c r="U73" s="284"/>
      <c r="V73" s="284"/>
      <c r="W73" s="248">
        <f t="shared" si="64"/>
        <v>100</v>
      </c>
      <c r="X73" s="247">
        <v>1</v>
      </c>
      <c r="Y73" s="284">
        <v>0</v>
      </c>
      <c r="Z73" s="284">
        <v>8</v>
      </c>
      <c r="AA73" s="284">
        <v>1</v>
      </c>
      <c r="AB73" s="284">
        <v>1</v>
      </c>
      <c r="AC73" s="284"/>
      <c r="AD73" s="284"/>
      <c r="AE73" s="284"/>
      <c r="AF73" s="284"/>
      <c r="AG73" s="284"/>
      <c r="AH73" s="284"/>
      <c r="AI73" s="284"/>
      <c r="AJ73" s="249">
        <f t="shared" si="58"/>
        <v>11</v>
      </c>
      <c r="AK73" s="250">
        <f t="shared" si="59"/>
        <v>111</v>
      </c>
      <c r="AL73" s="251">
        <f t="shared" si="65"/>
        <v>254</v>
      </c>
      <c r="AM73" s="252">
        <f t="shared" si="66"/>
        <v>101</v>
      </c>
      <c r="AN73" s="253">
        <f t="shared" si="67"/>
        <v>107</v>
      </c>
      <c r="AO73" s="254">
        <v>11</v>
      </c>
      <c r="AP73" s="255">
        <v>7</v>
      </c>
      <c r="AQ73" s="255">
        <v>18</v>
      </c>
      <c r="AR73" s="255">
        <v>22</v>
      </c>
      <c r="AS73" s="255">
        <v>22</v>
      </c>
      <c r="AT73" s="255"/>
      <c r="AU73" s="255"/>
      <c r="AV73" s="255"/>
      <c r="AW73" s="255"/>
      <c r="AX73" s="255"/>
      <c r="AY73" s="255"/>
      <c r="AZ73" s="255"/>
      <c r="BA73" s="256">
        <f t="shared" si="60"/>
        <v>80</v>
      </c>
      <c r="BB73" s="285">
        <v>1</v>
      </c>
      <c r="BC73" s="285">
        <v>0</v>
      </c>
      <c r="BD73" s="285">
        <v>1</v>
      </c>
      <c r="BE73" s="285">
        <v>0</v>
      </c>
      <c r="BF73" s="285">
        <v>0</v>
      </c>
      <c r="BG73" s="285"/>
      <c r="BH73" s="285"/>
      <c r="BI73" s="285"/>
      <c r="BJ73" s="285"/>
      <c r="BK73" s="285"/>
      <c r="BL73" s="285"/>
      <c r="BM73" s="285"/>
      <c r="BN73" s="258">
        <f t="shared" si="61"/>
        <v>2</v>
      </c>
      <c r="BO73" s="286">
        <v>0</v>
      </c>
      <c r="BP73" s="282">
        <v>0</v>
      </c>
      <c r="BQ73" s="282">
        <v>0</v>
      </c>
      <c r="BR73" s="282">
        <v>0</v>
      </c>
      <c r="BS73" s="282">
        <v>0</v>
      </c>
      <c r="BT73" s="282"/>
      <c r="BU73" s="282"/>
      <c r="BV73" s="282"/>
      <c r="BW73" s="282"/>
      <c r="BX73" s="282"/>
      <c r="BY73" s="282"/>
      <c r="BZ73" s="287"/>
      <c r="CA73" s="261">
        <f t="shared" si="54"/>
        <v>0</v>
      </c>
      <c r="CB73" s="282">
        <v>1</v>
      </c>
      <c r="CC73" s="282">
        <v>0</v>
      </c>
      <c r="CD73" s="282">
        <v>0</v>
      </c>
      <c r="CE73" s="282">
        <v>0</v>
      </c>
      <c r="CF73" s="282">
        <v>0</v>
      </c>
      <c r="CG73" s="282"/>
      <c r="CH73" s="282"/>
      <c r="CI73" s="282"/>
      <c r="CJ73" s="282"/>
      <c r="CK73" s="282"/>
      <c r="CL73" s="282"/>
      <c r="CM73" s="282"/>
      <c r="CN73" s="262">
        <f t="shared" si="55"/>
        <v>1</v>
      </c>
      <c r="CO73" s="263">
        <f t="shared" si="68"/>
        <v>174</v>
      </c>
      <c r="CP73" s="264">
        <f t="shared" si="69"/>
        <v>101</v>
      </c>
      <c r="CQ73" s="265">
        <f t="shared" si="70"/>
        <v>104</v>
      </c>
      <c r="CR73" s="266">
        <f t="shared" si="71"/>
        <v>278</v>
      </c>
      <c r="CS73" s="267">
        <f t="shared" si="62"/>
        <v>80</v>
      </c>
      <c r="CT73" s="268">
        <f t="shared" si="72"/>
        <v>0.11522064754003916</v>
      </c>
      <c r="CU73" s="268">
        <f t="shared" si="73"/>
        <v>7.3322230252752196E-2</v>
      </c>
      <c r="CV73" s="268">
        <f t="shared" si="74"/>
        <v>0.18854287779279136</v>
      </c>
      <c r="CW73" s="268">
        <f t="shared" si="75"/>
        <v>0.23044129508007832</v>
      </c>
      <c r="CX73" s="268">
        <f t="shared" si="76"/>
        <v>0.23044129508007832</v>
      </c>
      <c r="CY73" s="268">
        <f t="shared" si="77"/>
        <v>0</v>
      </c>
      <c r="CZ73" s="268">
        <f t="shared" si="78"/>
        <v>0</v>
      </c>
      <c r="DA73" s="268">
        <f t="shared" si="79"/>
        <v>0</v>
      </c>
      <c r="DB73" s="268">
        <f t="shared" si="80"/>
        <v>0</v>
      </c>
      <c r="DC73" s="268">
        <f t="shared" si="81"/>
        <v>0</v>
      </c>
      <c r="DD73" s="268">
        <f t="shared" si="82"/>
        <v>0</v>
      </c>
      <c r="DE73" s="268">
        <f t="shared" si="83"/>
        <v>0</v>
      </c>
      <c r="DF73" s="269">
        <f t="shared" si="84"/>
        <v>0.83796834574573942</v>
      </c>
      <c r="DG73" s="270">
        <v>95.469000000000008</v>
      </c>
      <c r="DH73" s="271" t="str">
        <f t="shared" si="85"/>
        <v>MUY BUENO</v>
      </c>
      <c r="DI73" s="272">
        <v>95.469000000000008</v>
      </c>
      <c r="DJ73" s="273">
        <f t="shared" si="86"/>
        <v>124.10970000000002</v>
      </c>
      <c r="DK73" s="274">
        <f t="shared" si="87"/>
        <v>162.29730000000001</v>
      </c>
      <c r="DL73" s="275">
        <v>24</v>
      </c>
      <c r="DM73" s="276">
        <v>11</v>
      </c>
      <c r="DN73" s="277">
        <v>40</v>
      </c>
      <c r="DO73" s="276">
        <v>21</v>
      </c>
      <c r="DP73" s="277">
        <v>88</v>
      </c>
      <c r="DQ73" s="276">
        <v>39</v>
      </c>
      <c r="DR73" s="277">
        <v>149</v>
      </c>
      <c r="DS73" s="276">
        <v>59</v>
      </c>
      <c r="DT73" s="277">
        <v>190</v>
      </c>
      <c r="DU73" s="276">
        <v>83</v>
      </c>
      <c r="DV73" s="277"/>
      <c r="DW73" s="276"/>
      <c r="DX73" s="277"/>
      <c r="DY73" s="276"/>
      <c r="DZ73" s="277"/>
      <c r="EA73" s="276"/>
      <c r="EB73" s="277"/>
      <c r="EC73" s="276"/>
      <c r="ED73" s="277"/>
      <c r="EE73" s="276"/>
      <c r="EF73" s="277"/>
      <c r="EG73" s="276"/>
      <c r="EH73" s="277"/>
      <c r="EI73" s="278"/>
    </row>
    <row r="74" spans="1:139" ht="120" customHeight="1" x14ac:dyDescent="0.25">
      <c r="A74" s="134">
        <v>68</v>
      </c>
      <c r="B74" s="240" t="s">
        <v>61</v>
      </c>
      <c r="C74" s="240" t="s">
        <v>174</v>
      </c>
      <c r="D74" s="241">
        <f t="shared" si="35"/>
        <v>802</v>
      </c>
      <c r="E74" s="242">
        <v>283</v>
      </c>
      <c r="F74" s="243">
        <v>187</v>
      </c>
      <c r="G74" s="243">
        <v>69</v>
      </c>
      <c r="H74" s="244">
        <v>64</v>
      </c>
      <c r="I74" s="242">
        <v>263</v>
      </c>
      <c r="J74" s="245">
        <f t="shared" si="63"/>
        <v>866</v>
      </c>
      <c r="K74" s="246">
        <v>24</v>
      </c>
      <c r="L74" s="247">
        <v>14</v>
      </c>
      <c r="M74" s="247">
        <v>58</v>
      </c>
      <c r="N74" s="247">
        <v>45</v>
      </c>
      <c r="O74" s="247">
        <v>91</v>
      </c>
      <c r="P74" s="247"/>
      <c r="Q74" s="247"/>
      <c r="R74" s="247"/>
      <c r="S74" s="247"/>
      <c r="T74" s="247"/>
      <c r="U74" s="247"/>
      <c r="V74" s="247"/>
      <c r="W74" s="248">
        <f t="shared" si="64"/>
        <v>232</v>
      </c>
      <c r="X74" s="247">
        <v>0</v>
      </c>
      <c r="Y74" s="247">
        <v>1</v>
      </c>
      <c r="Z74" s="247">
        <v>1</v>
      </c>
      <c r="AA74" s="247">
        <v>2</v>
      </c>
      <c r="AB74" s="247">
        <v>62</v>
      </c>
      <c r="AC74" s="247"/>
      <c r="AD74" s="247"/>
      <c r="AE74" s="247"/>
      <c r="AF74" s="247"/>
      <c r="AG74" s="247"/>
      <c r="AH74" s="247"/>
      <c r="AI74" s="247"/>
      <c r="AJ74" s="249">
        <f t="shared" si="58"/>
        <v>66</v>
      </c>
      <c r="AK74" s="250">
        <f t="shared" si="59"/>
        <v>298</v>
      </c>
      <c r="AL74" s="251">
        <f t="shared" si="65"/>
        <v>778</v>
      </c>
      <c r="AM74" s="252">
        <f t="shared" si="66"/>
        <v>263</v>
      </c>
      <c r="AN74" s="253">
        <f t="shared" si="67"/>
        <v>253</v>
      </c>
      <c r="AO74" s="254">
        <v>7</v>
      </c>
      <c r="AP74" s="255">
        <v>1</v>
      </c>
      <c r="AQ74" s="255">
        <v>30</v>
      </c>
      <c r="AR74" s="255">
        <v>62</v>
      </c>
      <c r="AS74" s="255">
        <v>157</v>
      </c>
      <c r="AT74" s="255"/>
      <c r="AU74" s="255"/>
      <c r="AV74" s="255"/>
      <c r="AW74" s="255"/>
      <c r="AX74" s="255"/>
      <c r="AY74" s="255"/>
      <c r="AZ74" s="255"/>
      <c r="BA74" s="256">
        <f t="shared" si="60"/>
        <v>257</v>
      </c>
      <c r="BB74" s="257">
        <v>0</v>
      </c>
      <c r="BC74" s="257">
        <v>0</v>
      </c>
      <c r="BD74" s="257">
        <v>0</v>
      </c>
      <c r="BE74" s="257">
        <v>0</v>
      </c>
      <c r="BF74" s="257">
        <v>2</v>
      </c>
      <c r="BG74" s="257"/>
      <c r="BH74" s="257"/>
      <c r="BI74" s="257"/>
      <c r="BJ74" s="257"/>
      <c r="BK74" s="257"/>
      <c r="BL74" s="257"/>
      <c r="BM74" s="257"/>
      <c r="BN74" s="258">
        <f t="shared" si="61"/>
        <v>2</v>
      </c>
      <c r="BO74" s="259">
        <v>3</v>
      </c>
      <c r="BP74" s="243">
        <v>8</v>
      </c>
      <c r="BQ74" s="243">
        <v>4</v>
      </c>
      <c r="BR74" s="260">
        <v>2</v>
      </c>
      <c r="BS74" s="260">
        <v>4</v>
      </c>
      <c r="BT74" s="260"/>
      <c r="BU74" s="260"/>
      <c r="BV74" s="260"/>
      <c r="BW74" s="260"/>
      <c r="BX74" s="260"/>
      <c r="BY74" s="260"/>
      <c r="BZ74" s="260"/>
      <c r="CA74" s="261">
        <f t="shared" si="54"/>
        <v>21</v>
      </c>
      <c r="CB74" s="282">
        <v>15</v>
      </c>
      <c r="CC74" s="282">
        <v>0</v>
      </c>
      <c r="CD74" s="282">
        <v>0</v>
      </c>
      <c r="CE74" s="282">
        <v>0</v>
      </c>
      <c r="CF74" s="282">
        <v>2</v>
      </c>
      <c r="CG74" s="282"/>
      <c r="CH74" s="282"/>
      <c r="CI74" s="282"/>
      <c r="CJ74" s="282"/>
      <c r="CK74" s="282"/>
      <c r="CL74" s="282"/>
      <c r="CM74" s="282"/>
      <c r="CN74" s="262">
        <f t="shared" si="55"/>
        <v>17</v>
      </c>
      <c r="CO74" s="263">
        <f t="shared" si="68"/>
        <v>500</v>
      </c>
      <c r="CP74" s="264">
        <f t="shared" si="69"/>
        <v>263</v>
      </c>
      <c r="CQ74" s="265">
        <f t="shared" si="70"/>
        <v>234</v>
      </c>
      <c r="CR74" s="266">
        <f t="shared" si="71"/>
        <v>734</v>
      </c>
      <c r="CS74" s="267">
        <f t="shared" si="62"/>
        <v>257</v>
      </c>
      <c r="CT74" s="268">
        <f t="shared" si="72"/>
        <v>7.3322230252752196E-2</v>
      </c>
      <c r="CU74" s="268">
        <f t="shared" si="73"/>
        <v>1.0474604321821743E-2</v>
      </c>
      <c r="CV74" s="268">
        <f t="shared" si="74"/>
        <v>0.31423812965465225</v>
      </c>
      <c r="CW74" s="268">
        <f t="shared" si="75"/>
        <v>0.64942546795294798</v>
      </c>
      <c r="CX74" s="268">
        <f t="shared" si="76"/>
        <v>1.6445128785260135</v>
      </c>
      <c r="CY74" s="268">
        <f t="shared" si="77"/>
        <v>0</v>
      </c>
      <c r="CZ74" s="268">
        <f t="shared" si="78"/>
        <v>0</v>
      </c>
      <c r="DA74" s="268">
        <f t="shared" si="79"/>
        <v>0</v>
      </c>
      <c r="DB74" s="268">
        <f t="shared" si="80"/>
        <v>0</v>
      </c>
      <c r="DC74" s="268">
        <f t="shared" si="81"/>
        <v>0</v>
      </c>
      <c r="DD74" s="268">
        <f t="shared" si="82"/>
        <v>0</v>
      </c>
      <c r="DE74" s="268">
        <f t="shared" si="83"/>
        <v>0</v>
      </c>
      <c r="DF74" s="269">
        <f t="shared" si="84"/>
        <v>2.6919733107081876</v>
      </c>
      <c r="DG74" s="270">
        <v>95.469000000000008</v>
      </c>
      <c r="DH74" s="271" t="str">
        <f t="shared" si="85"/>
        <v>MUY BUENO</v>
      </c>
      <c r="DI74" s="272">
        <v>95.469000000000008</v>
      </c>
      <c r="DJ74" s="273">
        <f t="shared" si="86"/>
        <v>124.10970000000002</v>
      </c>
      <c r="DK74" s="274">
        <f t="shared" si="87"/>
        <v>162.29730000000001</v>
      </c>
      <c r="DL74" s="275">
        <v>33</v>
      </c>
      <c r="DM74" s="276">
        <v>8</v>
      </c>
      <c r="DN74" s="277">
        <v>59</v>
      </c>
      <c r="DO74" s="276">
        <v>9</v>
      </c>
      <c r="DP74" s="277">
        <v>133</v>
      </c>
      <c r="DQ74" s="276">
        <v>37</v>
      </c>
      <c r="DR74" s="277">
        <v>215</v>
      </c>
      <c r="DS74" s="276">
        <v>103</v>
      </c>
      <c r="DT74" s="277">
        <v>311</v>
      </c>
      <c r="DU74" s="276">
        <v>263</v>
      </c>
      <c r="DV74" s="277"/>
      <c r="DW74" s="276"/>
      <c r="DX74" s="277"/>
      <c r="DY74" s="276"/>
      <c r="DZ74" s="277"/>
      <c r="EA74" s="276"/>
      <c r="EB74" s="277"/>
      <c r="EC74" s="276"/>
      <c r="ED74" s="277"/>
      <c r="EE74" s="276"/>
      <c r="EF74" s="277"/>
      <c r="EG74" s="276"/>
      <c r="EH74" s="277"/>
      <c r="EI74" s="278"/>
    </row>
    <row r="75" spans="1:139" s="3" customFormat="1" ht="120" customHeight="1" x14ac:dyDescent="0.25">
      <c r="A75" s="134">
        <v>69</v>
      </c>
      <c r="B75" s="240" t="s">
        <v>122</v>
      </c>
      <c r="C75" s="240" t="s">
        <v>175</v>
      </c>
      <c r="D75" s="241">
        <f t="shared" si="35"/>
        <v>247</v>
      </c>
      <c r="E75" s="288">
        <v>45</v>
      </c>
      <c r="F75" s="260">
        <v>114</v>
      </c>
      <c r="G75" s="260">
        <v>44</v>
      </c>
      <c r="H75" s="289">
        <v>9</v>
      </c>
      <c r="I75" s="242">
        <v>44</v>
      </c>
      <c r="J75" s="245">
        <f t="shared" si="63"/>
        <v>256</v>
      </c>
      <c r="K75" s="290">
        <v>12</v>
      </c>
      <c r="L75" s="291">
        <v>8</v>
      </c>
      <c r="M75" s="291">
        <v>12</v>
      </c>
      <c r="N75" s="291">
        <v>6</v>
      </c>
      <c r="O75" s="291">
        <v>11</v>
      </c>
      <c r="P75" s="291"/>
      <c r="Q75" s="291"/>
      <c r="R75" s="291"/>
      <c r="S75" s="291"/>
      <c r="T75" s="291"/>
      <c r="U75" s="291"/>
      <c r="V75" s="291"/>
      <c r="W75" s="248">
        <f t="shared" si="64"/>
        <v>49</v>
      </c>
      <c r="X75" s="291">
        <v>0</v>
      </c>
      <c r="Y75" s="291">
        <v>1</v>
      </c>
      <c r="Z75" s="291">
        <v>1</v>
      </c>
      <c r="AA75" s="291">
        <v>2</v>
      </c>
      <c r="AB75" s="291">
        <v>1</v>
      </c>
      <c r="AC75" s="291"/>
      <c r="AD75" s="291"/>
      <c r="AE75" s="291"/>
      <c r="AF75" s="291"/>
      <c r="AG75" s="291"/>
      <c r="AH75" s="291"/>
      <c r="AI75" s="291"/>
      <c r="AJ75" s="249">
        <f t="shared" si="58"/>
        <v>5</v>
      </c>
      <c r="AK75" s="292">
        <f t="shared" si="59"/>
        <v>54</v>
      </c>
      <c r="AL75" s="251">
        <f t="shared" si="65"/>
        <v>138</v>
      </c>
      <c r="AM75" s="252">
        <f t="shared" si="66"/>
        <v>44</v>
      </c>
      <c r="AN75" s="253">
        <f t="shared" si="67"/>
        <v>119</v>
      </c>
      <c r="AO75" s="254">
        <v>3</v>
      </c>
      <c r="AP75" s="255">
        <v>2</v>
      </c>
      <c r="AQ75" s="255">
        <v>10</v>
      </c>
      <c r="AR75" s="255">
        <v>10</v>
      </c>
      <c r="AS75" s="255">
        <v>5</v>
      </c>
      <c r="AT75" s="255"/>
      <c r="AU75" s="255"/>
      <c r="AV75" s="255"/>
      <c r="AW75" s="255"/>
      <c r="AX75" s="255"/>
      <c r="AY75" s="255"/>
      <c r="AZ75" s="255"/>
      <c r="BA75" s="256">
        <f t="shared" si="60"/>
        <v>30</v>
      </c>
      <c r="BB75" s="293">
        <v>1</v>
      </c>
      <c r="BC75" s="293">
        <v>0</v>
      </c>
      <c r="BD75" s="293">
        <v>0</v>
      </c>
      <c r="BE75" s="293">
        <v>0</v>
      </c>
      <c r="BF75" s="293">
        <v>0</v>
      </c>
      <c r="BG75" s="293"/>
      <c r="BH75" s="293"/>
      <c r="BI75" s="293"/>
      <c r="BJ75" s="293"/>
      <c r="BK75" s="293"/>
      <c r="BL75" s="293"/>
      <c r="BM75" s="293"/>
      <c r="BN75" s="258">
        <f t="shared" si="61"/>
        <v>1</v>
      </c>
      <c r="BO75" s="294">
        <v>1</v>
      </c>
      <c r="BP75" s="260">
        <v>0</v>
      </c>
      <c r="BQ75" s="260">
        <v>1</v>
      </c>
      <c r="BR75" s="260">
        <v>0</v>
      </c>
      <c r="BS75" s="260">
        <v>2</v>
      </c>
      <c r="BT75" s="260"/>
      <c r="BU75" s="260"/>
      <c r="BV75" s="260"/>
      <c r="BW75" s="260"/>
      <c r="BX75" s="260"/>
      <c r="BY75" s="260"/>
      <c r="BZ75" s="260"/>
      <c r="CA75" s="261">
        <f t="shared" si="54"/>
        <v>4</v>
      </c>
      <c r="CB75" s="260">
        <v>2</v>
      </c>
      <c r="CC75" s="260">
        <v>3</v>
      </c>
      <c r="CD75" s="260">
        <v>1</v>
      </c>
      <c r="CE75" s="260">
        <v>1</v>
      </c>
      <c r="CF75" s="260">
        <v>0</v>
      </c>
      <c r="CG75" s="260"/>
      <c r="CH75" s="260"/>
      <c r="CI75" s="260"/>
      <c r="CJ75" s="260"/>
      <c r="CK75" s="260"/>
      <c r="CL75" s="260"/>
      <c r="CM75" s="260"/>
      <c r="CN75" s="262">
        <f t="shared" si="55"/>
        <v>7</v>
      </c>
      <c r="CO75" s="263">
        <f t="shared" si="68"/>
        <v>104</v>
      </c>
      <c r="CP75" s="264">
        <f t="shared" si="69"/>
        <v>44</v>
      </c>
      <c r="CQ75" s="265">
        <f t="shared" si="70"/>
        <v>111</v>
      </c>
      <c r="CR75" s="266">
        <f t="shared" si="71"/>
        <v>215</v>
      </c>
      <c r="CS75" s="267">
        <f t="shared" si="62"/>
        <v>30</v>
      </c>
      <c r="CT75" s="268">
        <f t="shared" si="72"/>
        <v>3.1423812965465224E-2</v>
      </c>
      <c r="CU75" s="268">
        <f t="shared" si="73"/>
        <v>2.0949208643643486E-2</v>
      </c>
      <c r="CV75" s="268">
        <f t="shared" si="74"/>
        <v>0.10474604321821743</v>
      </c>
      <c r="CW75" s="268">
        <f t="shared" si="75"/>
        <v>0.10474604321821743</v>
      </c>
      <c r="CX75" s="268">
        <f t="shared" si="76"/>
        <v>5.2373021609108714E-2</v>
      </c>
      <c r="CY75" s="268">
        <f t="shared" si="77"/>
        <v>0</v>
      </c>
      <c r="CZ75" s="268">
        <f t="shared" si="78"/>
        <v>0</v>
      </c>
      <c r="DA75" s="268">
        <f t="shared" si="79"/>
        <v>0</v>
      </c>
      <c r="DB75" s="268">
        <f t="shared" si="80"/>
        <v>0</v>
      </c>
      <c r="DC75" s="268">
        <f t="shared" si="81"/>
        <v>0</v>
      </c>
      <c r="DD75" s="268">
        <f t="shared" si="82"/>
        <v>0</v>
      </c>
      <c r="DE75" s="268">
        <f t="shared" si="83"/>
        <v>0</v>
      </c>
      <c r="DF75" s="269">
        <f t="shared" si="84"/>
        <v>0.31423812965465225</v>
      </c>
      <c r="DG75" s="270">
        <v>95.469000000000008</v>
      </c>
      <c r="DH75" s="271" t="str">
        <f t="shared" si="85"/>
        <v>BUENO</v>
      </c>
      <c r="DI75" s="272">
        <v>95.469000000000008</v>
      </c>
      <c r="DJ75" s="273">
        <f t="shared" si="86"/>
        <v>124.10970000000002</v>
      </c>
      <c r="DK75" s="274">
        <f t="shared" si="87"/>
        <v>162.29730000000001</v>
      </c>
      <c r="DL75" s="275">
        <v>8</v>
      </c>
      <c r="DM75" s="276">
        <v>4</v>
      </c>
      <c r="DN75" s="277">
        <v>22</v>
      </c>
      <c r="DO75" s="276">
        <v>7</v>
      </c>
      <c r="DP75" s="277">
        <v>38</v>
      </c>
      <c r="DQ75" s="276">
        <v>16</v>
      </c>
      <c r="DR75" s="277">
        <v>48</v>
      </c>
      <c r="DS75" s="276">
        <v>26</v>
      </c>
      <c r="DT75" s="277">
        <v>63</v>
      </c>
      <c r="DU75" s="276">
        <v>31</v>
      </c>
      <c r="DV75" s="277"/>
      <c r="DW75" s="276"/>
      <c r="DX75" s="277"/>
      <c r="DY75" s="276"/>
      <c r="DZ75" s="277"/>
      <c r="EA75" s="276"/>
      <c r="EB75" s="277"/>
      <c r="EC75" s="276"/>
      <c r="ED75" s="277"/>
      <c r="EE75" s="276"/>
      <c r="EF75" s="277"/>
      <c r="EG75" s="276"/>
      <c r="EH75" s="277"/>
      <c r="EI75" s="278"/>
    </row>
    <row r="76" spans="1:139" ht="120" customHeight="1" x14ac:dyDescent="0.25">
      <c r="A76" s="134">
        <v>70</v>
      </c>
      <c r="B76" s="240" t="s">
        <v>123</v>
      </c>
      <c r="C76" s="240" t="s">
        <v>176</v>
      </c>
      <c r="D76" s="241">
        <f t="shared" si="35"/>
        <v>175</v>
      </c>
      <c r="E76" s="242">
        <v>24</v>
      </c>
      <c r="F76" s="243">
        <v>64</v>
      </c>
      <c r="G76" s="243">
        <v>33</v>
      </c>
      <c r="H76" s="244">
        <v>128</v>
      </c>
      <c r="I76" s="242">
        <v>54</v>
      </c>
      <c r="J76" s="245">
        <f t="shared" si="63"/>
        <v>303</v>
      </c>
      <c r="K76" s="246">
        <v>4</v>
      </c>
      <c r="L76" s="247">
        <v>27</v>
      </c>
      <c r="M76" s="247">
        <v>18</v>
      </c>
      <c r="N76" s="247">
        <v>5</v>
      </c>
      <c r="O76" s="247">
        <v>25</v>
      </c>
      <c r="P76" s="247"/>
      <c r="Q76" s="247"/>
      <c r="R76" s="247"/>
      <c r="S76" s="247"/>
      <c r="T76" s="247"/>
      <c r="U76" s="247"/>
      <c r="V76" s="247"/>
      <c r="W76" s="248">
        <f t="shared" si="64"/>
        <v>79</v>
      </c>
      <c r="X76" s="247">
        <v>0</v>
      </c>
      <c r="Y76" s="247">
        <v>0</v>
      </c>
      <c r="Z76" s="247">
        <v>0</v>
      </c>
      <c r="AA76" s="247">
        <v>0</v>
      </c>
      <c r="AB76" s="247">
        <v>1</v>
      </c>
      <c r="AC76" s="247"/>
      <c r="AD76" s="247"/>
      <c r="AE76" s="247"/>
      <c r="AF76" s="247"/>
      <c r="AG76" s="247"/>
      <c r="AH76" s="247"/>
      <c r="AI76" s="247"/>
      <c r="AJ76" s="249">
        <f t="shared" si="58"/>
        <v>1</v>
      </c>
      <c r="AK76" s="250">
        <f t="shared" si="59"/>
        <v>80</v>
      </c>
      <c r="AL76" s="251">
        <f t="shared" si="65"/>
        <v>157</v>
      </c>
      <c r="AM76" s="252">
        <f t="shared" si="66"/>
        <v>54</v>
      </c>
      <c r="AN76" s="253">
        <f t="shared" si="67"/>
        <v>65</v>
      </c>
      <c r="AO76" s="254">
        <v>10</v>
      </c>
      <c r="AP76" s="255">
        <v>9</v>
      </c>
      <c r="AQ76" s="255">
        <v>22</v>
      </c>
      <c r="AR76" s="255">
        <v>12</v>
      </c>
      <c r="AS76" s="255">
        <v>10</v>
      </c>
      <c r="AT76" s="255"/>
      <c r="AU76" s="255"/>
      <c r="AV76" s="255"/>
      <c r="AW76" s="255"/>
      <c r="AX76" s="255"/>
      <c r="AY76" s="255"/>
      <c r="AZ76" s="255"/>
      <c r="BA76" s="256">
        <f t="shared" si="60"/>
        <v>63</v>
      </c>
      <c r="BB76" s="257">
        <v>3</v>
      </c>
      <c r="BC76" s="257">
        <v>0</v>
      </c>
      <c r="BD76" s="257">
        <v>6</v>
      </c>
      <c r="BE76" s="257">
        <v>0</v>
      </c>
      <c r="BF76" s="257">
        <v>0</v>
      </c>
      <c r="BG76" s="257"/>
      <c r="BH76" s="257"/>
      <c r="BI76" s="257"/>
      <c r="BJ76" s="257"/>
      <c r="BK76" s="257"/>
      <c r="BL76" s="257"/>
      <c r="BM76" s="257"/>
      <c r="BN76" s="258">
        <f t="shared" si="61"/>
        <v>9</v>
      </c>
      <c r="BO76" s="259">
        <v>2</v>
      </c>
      <c r="BP76" s="243">
        <v>1</v>
      </c>
      <c r="BQ76" s="243">
        <v>1</v>
      </c>
      <c r="BR76" s="243">
        <v>0</v>
      </c>
      <c r="BS76" s="243">
        <v>0</v>
      </c>
      <c r="BT76" s="243"/>
      <c r="BU76" s="243"/>
      <c r="BV76" s="243"/>
      <c r="BW76" s="243"/>
      <c r="BX76" s="243"/>
      <c r="BY76" s="243"/>
      <c r="BZ76" s="260"/>
      <c r="CA76" s="261">
        <f t="shared" si="54"/>
        <v>4</v>
      </c>
      <c r="CB76" s="243">
        <v>0</v>
      </c>
      <c r="CC76" s="243">
        <v>1</v>
      </c>
      <c r="CD76" s="243">
        <v>0</v>
      </c>
      <c r="CE76" s="243">
        <v>0</v>
      </c>
      <c r="CF76" s="243">
        <v>0</v>
      </c>
      <c r="CG76" s="243"/>
      <c r="CH76" s="243"/>
      <c r="CI76" s="243"/>
      <c r="CJ76" s="243"/>
      <c r="CK76" s="243"/>
      <c r="CL76" s="243"/>
      <c r="CM76" s="243"/>
      <c r="CN76" s="262">
        <f t="shared" si="55"/>
        <v>1</v>
      </c>
      <c r="CO76" s="263">
        <f t="shared" si="68"/>
        <v>90</v>
      </c>
      <c r="CP76" s="264">
        <f t="shared" si="69"/>
        <v>54</v>
      </c>
      <c r="CQ76" s="265">
        <f t="shared" si="70"/>
        <v>55</v>
      </c>
      <c r="CR76" s="266">
        <f t="shared" si="71"/>
        <v>145</v>
      </c>
      <c r="CS76" s="267">
        <f t="shared" si="62"/>
        <v>63</v>
      </c>
      <c r="CT76" s="268">
        <f t="shared" si="72"/>
        <v>0.10474604321821743</v>
      </c>
      <c r="CU76" s="268">
        <f t="shared" si="73"/>
        <v>9.4271438896395679E-2</v>
      </c>
      <c r="CV76" s="268">
        <f t="shared" si="74"/>
        <v>0.23044129508007832</v>
      </c>
      <c r="CW76" s="268">
        <f t="shared" si="75"/>
        <v>0.1256952518618609</v>
      </c>
      <c r="CX76" s="268">
        <f t="shared" si="76"/>
        <v>0.10474604321821743</v>
      </c>
      <c r="CY76" s="268">
        <f t="shared" si="77"/>
        <v>0</v>
      </c>
      <c r="CZ76" s="268">
        <f t="shared" si="78"/>
        <v>0</v>
      </c>
      <c r="DA76" s="268">
        <f t="shared" si="79"/>
        <v>0</v>
      </c>
      <c r="DB76" s="268">
        <f t="shared" si="80"/>
        <v>0</v>
      </c>
      <c r="DC76" s="268">
        <f t="shared" si="81"/>
        <v>0</v>
      </c>
      <c r="DD76" s="268">
        <f t="shared" si="82"/>
        <v>0</v>
      </c>
      <c r="DE76" s="268">
        <f t="shared" si="83"/>
        <v>0</v>
      </c>
      <c r="DF76" s="269">
        <f t="shared" si="84"/>
        <v>0.65990007227476977</v>
      </c>
      <c r="DG76" s="270">
        <v>95.469000000000008</v>
      </c>
      <c r="DH76" s="271" t="str">
        <f t="shared" si="85"/>
        <v>MUY BUENO</v>
      </c>
      <c r="DI76" s="272">
        <v>95.469000000000008</v>
      </c>
      <c r="DJ76" s="273">
        <f t="shared" si="86"/>
        <v>124.10970000000002</v>
      </c>
      <c r="DK76" s="274">
        <f t="shared" si="87"/>
        <v>162.29730000000001</v>
      </c>
      <c r="DL76" s="275">
        <v>11</v>
      </c>
      <c r="DM76" s="276">
        <v>9</v>
      </c>
      <c r="DN76" s="277">
        <v>53</v>
      </c>
      <c r="DO76" s="276">
        <v>19</v>
      </c>
      <c r="DP76" s="277">
        <v>92</v>
      </c>
      <c r="DQ76" s="276">
        <v>37</v>
      </c>
      <c r="DR76" s="277">
        <v>102</v>
      </c>
      <c r="DS76" s="276">
        <v>49</v>
      </c>
      <c r="DT76" s="277">
        <v>150</v>
      </c>
      <c r="DU76" s="276">
        <v>59</v>
      </c>
      <c r="DV76" s="277"/>
      <c r="DW76" s="276"/>
      <c r="DX76" s="277"/>
      <c r="DY76" s="276"/>
      <c r="DZ76" s="277"/>
      <c r="EA76" s="276"/>
      <c r="EB76" s="277"/>
      <c r="EC76" s="276"/>
      <c r="ED76" s="277"/>
      <c r="EE76" s="276"/>
      <c r="EF76" s="277"/>
      <c r="EG76" s="276"/>
      <c r="EH76" s="277"/>
      <c r="EI76" s="278"/>
    </row>
    <row r="77" spans="1:139" ht="120" customHeight="1" x14ac:dyDescent="0.25">
      <c r="A77" s="134">
        <v>71</v>
      </c>
      <c r="B77" s="240" t="s">
        <v>62</v>
      </c>
      <c r="C77" s="240" t="s">
        <v>240</v>
      </c>
      <c r="D77" s="241">
        <f t="shared" si="35"/>
        <v>441</v>
      </c>
      <c r="E77" s="242">
        <v>317</v>
      </c>
      <c r="F77" s="243">
        <v>0</v>
      </c>
      <c r="G77" s="243">
        <v>76</v>
      </c>
      <c r="H77" s="244">
        <v>3</v>
      </c>
      <c r="I77" s="242">
        <v>48</v>
      </c>
      <c r="J77" s="245">
        <f t="shared" si="63"/>
        <v>444</v>
      </c>
      <c r="K77" s="246">
        <v>37</v>
      </c>
      <c r="L77" s="247">
        <v>26</v>
      </c>
      <c r="M77" s="247">
        <v>51</v>
      </c>
      <c r="N77" s="247">
        <v>16</v>
      </c>
      <c r="O77" s="247">
        <v>21</v>
      </c>
      <c r="P77" s="247"/>
      <c r="Q77" s="247"/>
      <c r="R77" s="247"/>
      <c r="S77" s="247"/>
      <c r="T77" s="247"/>
      <c r="U77" s="247"/>
      <c r="V77" s="247"/>
      <c r="W77" s="248">
        <f t="shared" si="64"/>
        <v>151</v>
      </c>
      <c r="X77" s="247">
        <v>1</v>
      </c>
      <c r="Y77" s="247">
        <v>0</v>
      </c>
      <c r="Z77" s="247">
        <v>2</v>
      </c>
      <c r="AA77" s="247">
        <v>0</v>
      </c>
      <c r="AB77" s="247">
        <v>0</v>
      </c>
      <c r="AC77" s="247"/>
      <c r="AD77" s="247"/>
      <c r="AE77" s="247"/>
      <c r="AF77" s="247"/>
      <c r="AG77" s="247"/>
      <c r="AH77" s="247"/>
      <c r="AI77" s="247"/>
      <c r="AJ77" s="249">
        <f t="shared" si="58"/>
        <v>3</v>
      </c>
      <c r="AK77" s="250">
        <f t="shared" si="59"/>
        <v>154</v>
      </c>
      <c r="AL77" s="251">
        <f t="shared" si="65"/>
        <v>516</v>
      </c>
      <c r="AM77" s="252">
        <f t="shared" si="66"/>
        <v>48</v>
      </c>
      <c r="AN77" s="253">
        <f t="shared" si="67"/>
        <v>3</v>
      </c>
      <c r="AO77" s="254">
        <v>18</v>
      </c>
      <c r="AP77" s="255">
        <v>11</v>
      </c>
      <c r="AQ77" s="255">
        <v>34</v>
      </c>
      <c r="AR77" s="255">
        <v>19</v>
      </c>
      <c r="AS77" s="255">
        <v>24</v>
      </c>
      <c r="AT77" s="255"/>
      <c r="AU77" s="255"/>
      <c r="AV77" s="255"/>
      <c r="AW77" s="255"/>
      <c r="AX77" s="255"/>
      <c r="AY77" s="255"/>
      <c r="AZ77" s="255"/>
      <c r="BA77" s="256">
        <f t="shared" si="60"/>
        <v>106</v>
      </c>
      <c r="BB77" s="257">
        <v>0</v>
      </c>
      <c r="BC77" s="257">
        <v>0</v>
      </c>
      <c r="BD77" s="257">
        <v>0</v>
      </c>
      <c r="BE77" s="257">
        <v>0</v>
      </c>
      <c r="BF77" s="257">
        <v>0</v>
      </c>
      <c r="BG77" s="257"/>
      <c r="BH77" s="257"/>
      <c r="BI77" s="257"/>
      <c r="BJ77" s="257"/>
      <c r="BK77" s="257"/>
      <c r="BL77" s="257"/>
      <c r="BM77" s="257"/>
      <c r="BN77" s="258">
        <f t="shared" si="61"/>
        <v>0</v>
      </c>
      <c r="BO77" s="259">
        <v>5</v>
      </c>
      <c r="BP77" s="243">
        <v>0</v>
      </c>
      <c r="BQ77" s="243">
        <v>4</v>
      </c>
      <c r="BR77" s="243">
        <v>1</v>
      </c>
      <c r="BS77" s="243">
        <v>2</v>
      </c>
      <c r="BT77" s="243"/>
      <c r="BU77" s="243"/>
      <c r="BV77" s="243"/>
      <c r="BW77" s="243"/>
      <c r="BX77" s="243"/>
      <c r="BY77" s="243"/>
      <c r="BZ77" s="260"/>
      <c r="CA77" s="261">
        <f t="shared" si="54"/>
        <v>12</v>
      </c>
      <c r="CB77" s="243">
        <v>0</v>
      </c>
      <c r="CC77" s="243">
        <v>0</v>
      </c>
      <c r="CD77" s="243">
        <v>0</v>
      </c>
      <c r="CE77" s="243">
        <v>0</v>
      </c>
      <c r="CF77" s="243">
        <v>0</v>
      </c>
      <c r="CG77" s="243"/>
      <c r="CH77" s="243"/>
      <c r="CI77" s="243"/>
      <c r="CJ77" s="243"/>
      <c r="CK77" s="243"/>
      <c r="CL77" s="243"/>
      <c r="CM77" s="243"/>
      <c r="CN77" s="262">
        <f t="shared" si="55"/>
        <v>0</v>
      </c>
      <c r="CO77" s="263">
        <f t="shared" si="68"/>
        <v>398</v>
      </c>
      <c r="CP77" s="264">
        <f t="shared" si="69"/>
        <v>48</v>
      </c>
      <c r="CQ77" s="265">
        <f t="shared" si="70"/>
        <v>3</v>
      </c>
      <c r="CR77" s="266">
        <f t="shared" si="71"/>
        <v>401</v>
      </c>
      <c r="CS77" s="267">
        <f t="shared" si="62"/>
        <v>106</v>
      </c>
      <c r="CT77" s="268">
        <f t="shared" si="72"/>
        <v>0.18854287779279136</v>
      </c>
      <c r="CU77" s="268">
        <f t="shared" si="73"/>
        <v>0.11522064754003916</v>
      </c>
      <c r="CV77" s="268">
        <f t="shared" si="74"/>
        <v>0.35613654694193925</v>
      </c>
      <c r="CW77" s="268">
        <f t="shared" si="75"/>
        <v>0.19901748211461309</v>
      </c>
      <c r="CX77" s="268">
        <f t="shared" si="76"/>
        <v>0.25139050372372179</v>
      </c>
      <c r="CY77" s="268">
        <f t="shared" si="77"/>
        <v>0</v>
      </c>
      <c r="CZ77" s="268">
        <f t="shared" si="78"/>
        <v>0</v>
      </c>
      <c r="DA77" s="268">
        <f t="shared" si="79"/>
        <v>0</v>
      </c>
      <c r="DB77" s="268">
        <f t="shared" si="80"/>
        <v>0</v>
      </c>
      <c r="DC77" s="268">
        <f t="shared" si="81"/>
        <v>0</v>
      </c>
      <c r="DD77" s="268">
        <f t="shared" si="82"/>
        <v>0</v>
      </c>
      <c r="DE77" s="268">
        <f t="shared" si="83"/>
        <v>0</v>
      </c>
      <c r="DF77" s="269">
        <f t="shared" si="84"/>
        <v>1.1103080581131046</v>
      </c>
      <c r="DG77" s="270">
        <v>95.469000000000008</v>
      </c>
      <c r="DH77" s="271" t="str">
        <f t="shared" si="85"/>
        <v>MUY BUENO</v>
      </c>
      <c r="DI77" s="272">
        <v>95.469000000000008</v>
      </c>
      <c r="DJ77" s="273">
        <f t="shared" si="86"/>
        <v>124.10970000000002</v>
      </c>
      <c r="DK77" s="274">
        <f t="shared" si="87"/>
        <v>162.29730000000001</v>
      </c>
      <c r="DL77" s="275">
        <v>89</v>
      </c>
      <c r="DM77" s="276">
        <v>17</v>
      </c>
      <c r="DN77" s="277">
        <v>101</v>
      </c>
      <c r="DO77" s="276">
        <v>28</v>
      </c>
      <c r="DP77" s="277">
        <v>219</v>
      </c>
      <c r="DQ77" s="276">
        <v>61</v>
      </c>
      <c r="DR77" s="277">
        <v>265</v>
      </c>
      <c r="DS77" s="276">
        <v>80</v>
      </c>
      <c r="DT77" s="277">
        <v>312</v>
      </c>
      <c r="DU77" s="276">
        <v>104</v>
      </c>
      <c r="DV77" s="277"/>
      <c r="DW77" s="276"/>
      <c r="DX77" s="277"/>
      <c r="DY77" s="276"/>
      <c r="DZ77" s="277"/>
      <c r="EA77" s="276"/>
      <c r="EB77" s="277"/>
      <c r="EC77" s="276"/>
      <c r="ED77" s="277"/>
      <c r="EE77" s="276"/>
      <c r="EF77" s="277"/>
      <c r="EG77" s="276"/>
      <c r="EH77" s="277"/>
      <c r="EI77" s="278"/>
    </row>
    <row r="78" spans="1:139" ht="120" customHeight="1" x14ac:dyDescent="0.25">
      <c r="A78" s="134">
        <v>72</v>
      </c>
      <c r="B78" s="240" t="s">
        <v>63</v>
      </c>
      <c r="C78" s="240" t="s">
        <v>177</v>
      </c>
      <c r="D78" s="241">
        <f t="shared" si="35"/>
        <v>386</v>
      </c>
      <c r="E78" s="242">
        <v>33</v>
      </c>
      <c r="F78" s="243">
        <v>164</v>
      </c>
      <c r="G78" s="243">
        <v>32</v>
      </c>
      <c r="H78" s="244">
        <v>49</v>
      </c>
      <c r="I78" s="242">
        <v>157</v>
      </c>
      <c r="J78" s="245">
        <f t="shared" si="63"/>
        <v>435</v>
      </c>
      <c r="K78" s="246">
        <v>21</v>
      </c>
      <c r="L78" s="247">
        <v>7</v>
      </c>
      <c r="M78" s="247">
        <v>19</v>
      </c>
      <c r="N78" s="247">
        <v>15</v>
      </c>
      <c r="O78" s="247">
        <v>29</v>
      </c>
      <c r="P78" s="247"/>
      <c r="Q78" s="247"/>
      <c r="R78" s="247"/>
      <c r="S78" s="247"/>
      <c r="T78" s="247"/>
      <c r="U78" s="247"/>
      <c r="V78" s="247"/>
      <c r="W78" s="248">
        <f t="shared" si="64"/>
        <v>91</v>
      </c>
      <c r="X78" s="247">
        <v>1</v>
      </c>
      <c r="Y78" s="247">
        <v>2</v>
      </c>
      <c r="Z78" s="247">
        <v>1</v>
      </c>
      <c r="AA78" s="247">
        <v>0</v>
      </c>
      <c r="AB78" s="247">
        <v>0</v>
      </c>
      <c r="AC78" s="247"/>
      <c r="AD78" s="247"/>
      <c r="AE78" s="247"/>
      <c r="AF78" s="247"/>
      <c r="AG78" s="247"/>
      <c r="AH78" s="247"/>
      <c r="AI78" s="247"/>
      <c r="AJ78" s="249">
        <f t="shared" si="58"/>
        <v>4</v>
      </c>
      <c r="AK78" s="250">
        <f t="shared" si="59"/>
        <v>95</v>
      </c>
      <c r="AL78" s="251">
        <f t="shared" si="65"/>
        <v>281</v>
      </c>
      <c r="AM78" s="252">
        <f t="shared" si="66"/>
        <v>157</v>
      </c>
      <c r="AN78" s="253">
        <f t="shared" si="67"/>
        <v>168</v>
      </c>
      <c r="AO78" s="254">
        <v>13</v>
      </c>
      <c r="AP78" s="255">
        <v>12</v>
      </c>
      <c r="AQ78" s="255">
        <v>23</v>
      </c>
      <c r="AR78" s="255">
        <v>19</v>
      </c>
      <c r="AS78" s="255">
        <v>22</v>
      </c>
      <c r="AT78" s="255"/>
      <c r="AU78" s="255"/>
      <c r="AV78" s="255"/>
      <c r="AW78" s="255"/>
      <c r="AX78" s="255"/>
      <c r="AY78" s="255"/>
      <c r="AZ78" s="255"/>
      <c r="BA78" s="256">
        <f t="shared" si="60"/>
        <v>89</v>
      </c>
      <c r="BB78" s="257">
        <v>0</v>
      </c>
      <c r="BC78" s="257">
        <v>0</v>
      </c>
      <c r="BD78" s="257">
        <v>0</v>
      </c>
      <c r="BE78" s="257">
        <v>0</v>
      </c>
      <c r="BF78" s="257">
        <v>0</v>
      </c>
      <c r="BG78" s="257"/>
      <c r="BH78" s="257"/>
      <c r="BI78" s="257"/>
      <c r="BJ78" s="257"/>
      <c r="BK78" s="257"/>
      <c r="BL78" s="257"/>
      <c r="BM78" s="257"/>
      <c r="BN78" s="258">
        <f t="shared" si="61"/>
        <v>0</v>
      </c>
      <c r="BO78" s="259">
        <v>2</v>
      </c>
      <c r="BP78" s="243">
        <v>0</v>
      </c>
      <c r="BQ78" s="243">
        <v>2</v>
      </c>
      <c r="BR78" s="243">
        <v>0</v>
      </c>
      <c r="BS78" s="243">
        <v>0</v>
      </c>
      <c r="BT78" s="243"/>
      <c r="BU78" s="243"/>
      <c r="BV78" s="243"/>
      <c r="BW78" s="243"/>
      <c r="BX78" s="243"/>
      <c r="BY78" s="243"/>
      <c r="BZ78" s="260"/>
      <c r="CA78" s="261">
        <f t="shared" ref="CA78:CA100" si="88">SUM(BO78:BZ78)</f>
        <v>4</v>
      </c>
      <c r="CB78" s="243">
        <v>0</v>
      </c>
      <c r="CC78" s="243">
        <v>0</v>
      </c>
      <c r="CD78" s="243">
        <v>1</v>
      </c>
      <c r="CE78" s="243">
        <v>0</v>
      </c>
      <c r="CF78" s="243">
        <v>0</v>
      </c>
      <c r="CG78" s="243"/>
      <c r="CH78" s="243"/>
      <c r="CI78" s="243"/>
      <c r="CJ78" s="243"/>
      <c r="CK78" s="243"/>
      <c r="CL78" s="243"/>
      <c r="CM78" s="243"/>
      <c r="CN78" s="262">
        <f t="shared" si="55"/>
        <v>1</v>
      </c>
      <c r="CO78" s="263">
        <f t="shared" si="68"/>
        <v>188</v>
      </c>
      <c r="CP78" s="264">
        <f t="shared" si="69"/>
        <v>157</v>
      </c>
      <c r="CQ78" s="265">
        <f t="shared" si="70"/>
        <v>167</v>
      </c>
      <c r="CR78" s="266">
        <f t="shared" si="71"/>
        <v>355</v>
      </c>
      <c r="CS78" s="267">
        <f t="shared" si="62"/>
        <v>89</v>
      </c>
      <c r="CT78" s="268">
        <f t="shared" si="72"/>
        <v>0.13616985618368266</v>
      </c>
      <c r="CU78" s="268">
        <f t="shared" si="73"/>
        <v>0.1256952518618609</v>
      </c>
      <c r="CV78" s="268">
        <f t="shared" si="74"/>
        <v>0.24091589940190009</v>
      </c>
      <c r="CW78" s="268">
        <f t="shared" si="75"/>
        <v>0.19901748211461309</v>
      </c>
      <c r="CX78" s="268">
        <f t="shared" si="76"/>
        <v>0.23044129508007832</v>
      </c>
      <c r="CY78" s="268">
        <f t="shared" si="77"/>
        <v>0</v>
      </c>
      <c r="CZ78" s="268">
        <f t="shared" si="78"/>
        <v>0</v>
      </c>
      <c r="DA78" s="268">
        <f t="shared" si="79"/>
        <v>0</v>
      </c>
      <c r="DB78" s="268">
        <f t="shared" si="80"/>
        <v>0</v>
      </c>
      <c r="DC78" s="268">
        <f t="shared" si="81"/>
        <v>0</v>
      </c>
      <c r="DD78" s="268">
        <f t="shared" si="82"/>
        <v>0</v>
      </c>
      <c r="DE78" s="268">
        <f t="shared" si="83"/>
        <v>0</v>
      </c>
      <c r="DF78" s="269">
        <f t="shared" si="84"/>
        <v>0.93223978464213508</v>
      </c>
      <c r="DG78" s="270">
        <v>95.469000000000008</v>
      </c>
      <c r="DH78" s="271" t="str">
        <f t="shared" si="85"/>
        <v>MUY BUENO</v>
      </c>
      <c r="DI78" s="272">
        <v>95.469000000000008</v>
      </c>
      <c r="DJ78" s="273">
        <f t="shared" si="86"/>
        <v>124.10970000000002</v>
      </c>
      <c r="DK78" s="274">
        <f t="shared" si="87"/>
        <v>162.29730000000001</v>
      </c>
      <c r="DL78" s="275">
        <v>62</v>
      </c>
      <c r="DM78" s="276">
        <v>13</v>
      </c>
      <c r="DN78" s="277">
        <v>85</v>
      </c>
      <c r="DO78" s="276">
        <v>26</v>
      </c>
      <c r="DP78" s="277">
        <v>135</v>
      </c>
      <c r="DQ78" s="276">
        <v>49</v>
      </c>
      <c r="DR78" s="277">
        <v>177</v>
      </c>
      <c r="DS78" s="276">
        <v>68</v>
      </c>
      <c r="DT78" s="277">
        <v>226</v>
      </c>
      <c r="DU78" s="276">
        <v>90</v>
      </c>
      <c r="DV78" s="277"/>
      <c r="DW78" s="276"/>
      <c r="DX78" s="277"/>
      <c r="DY78" s="276"/>
      <c r="DZ78" s="277"/>
      <c r="EA78" s="276"/>
      <c r="EB78" s="277"/>
      <c r="EC78" s="276"/>
      <c r="ED78" s="277"/>
      <c r="EE78" s="276"/>
      <c r="EF78" s="277"/>
      <c r="EG78" s="276"/>
      <c r="EH78" s="277"/>
      <c r="EI78" s="278"/>
    </row>
    <row r="79" spans="1:139" ht="120" customHeight="1" x14ac:dyDescent="0.25">
      <c r="A79" s="134">
        <v>73</v>
      </c>
      <c r="B79" s="240" t="s">
        <v>64</v>
      </c>
      <c r="C79" s="240" t="s">
        <v>178</v>
      </c>
      <c r="D79" s="241">
        <f>E79+F79+G79+I79</f>
        <v>85</v>
      </c>
      <c r="E79" s="242">
        <v>33</v>
      </c>
      <c r="F79" s="243">
        <v>0</v>
      </c>
      <c r="G79" s="243">
        <v>18</v>
      </c>
      <c r="H79" s="243">
        <v>12</v>
      </c>
      <c r="I79" s="242">
        <v>34</v>
      </c>
      <c r="J79" s="245">
        <f>SUM(E79:I79)</f>
        <v>97</v>
      </c>
      <c r="K79" s="290">
        <v>23</v>
      </c>
      <c r="L79" s="291">
        <v>13</v>
      </c>
      <c r="M79" s="291">
        <v>15</v>
      </c>
      <c r="N79" s="291">
        <v>20</v>
      </c>
      <c r="O79" s="291">
        <v>12</v>
      </c>
      <c r="P79" s="291"/>
      <c r="Q79" s="291"/>
      <c r="R79" s="291"/>
      <c r="S79" s="291"/>
      <c r="T79" s="291"/>
      <c r="U79" s="247"/>
      <c r="V79" s="247"/>
      <c r="W79" s="248">
        <f>SUM(K79:V79)</f>
        <v>83</v>
      </c>
      <c r="X79" s="247">
        <v>3</v>
      </c>
      <c r="Y79" s="247">
        <v>2</v>
      </c>
      <c r="Z79" s="247">
        <v>8</v>
      </c>
      <c r="AA79" s="247">
        <v>5</v>
      </c>
      <c r="AB79" s="247">
        <v>11</v>
      </c>
      <c r="AC79" s="247"/>
      <c r="AD79" s="247"/>
      <c r="AE79" s="247"/>
      <c r="AF79" s="247"/>
      <c r="AG79" s="247"/>
      <c r="AH79" s="247"/>
      <c r="AI79" s="247"/>
      <c r="AJ79" s="249">
        <f>SUM(X79:AI79)</f>
        <v>29</v>
      </c>
      <c r="AK79" s="250">
        <f>W79+AJ79</f>
        <v>112</v>
      </c>
      <c r="AL79" s="251">
        <f t="shared" si="65"/>
        <v>150</v>
      </c>
      <c r="AM79" s="252">
        <f t="shared" si="66"/>
        <v>34</v>
      </c>
      <c r="AN79" s="253">
        <f t="shared" si="67"/>
        <v>29</v>
      </c>
      <c r="AO79" s="254">
        <v>7</v>
      </c>
      <c r="AP79" s="255">
        <v>9</v>
      </c>
      <c r="AQ79" s="255">
        <v>19</v>
      </c>
      <c r="AR79" s="255">
        <v>11</v>
      </c>
      <c r="AS79" s="255">
        <v>17</v>
      </c>
      <c r="AT79" s="255"/>
      <c r="AU79" s="255"/>
      <c r="AV79" s="255"/>
      <c r="AW79" s="255"/>
      <c r="AX79" s="255"/>
      <c r="AY79" s="255"/>
      <c r="AZ79" s="255"/>
      <c r="BA79" s="256">
        <f>SUM(AO79:AZ79)</f>
        <v>63</v>
      </c>
      <c r="BB79" s="257">
        <v>0</v>
      </c>
      <c r="BC79" s="257">
        <v>0</v>
      </c>
      <c r="BD79" s="257">
        <v>0</v>
      </c>
      <c r="BE79" s="257">
        <v>0</v>
      </c>
      <c r="BF79" s="257">
        <v>0</v>
      </c>
      <c r="BG79" s="257"/>
      <c r="BH79" s="257"/>
      <c r="BI79" s="257"/>
      <c r="BJ79" s="257"/>
      <c r="BK79" s="257"/>
      <c r="BL79" s="257"/>
      <c r="BM79" s="257"/>
      <c r="BN79" s="258">
        <f>SUM(BB79:BM79)</f>
        <v>0</v>
      </c>
      <c r="BO79" s="259">
        <v>1</v>
      </c>
      <c r="BP79" s="243">
        <v>1</v>
      </c>
      <c r="BQ79" s="243">
        <v>2</v>
      </c>
      <c r="BR79" s="243">
        <v>1</v>
      </c>
      <c r="BS79" s="243">
        <v>1</v>
      </c>
      <c r="BT79" s="243"/>
      <c r="BU79" s="243"/>
      <c r="BV79" s="243"/>
      <c r="BW79" s="243"/>
      <c r="BX79" s="243"/>
      <c r="BY79" s="243"/>
      <c r="BZ79" s="260"/>
      <c r="CA79" s="261">
        <f>SUM(BO79:BZ79)</f>
        <v>6</v>
      </c>
      <c r="CB79" s="243">
        <v>1</v>
      </c>
      <c r="CC79" s="243">
        <v>3</v>
      </c>
      <c r="CD79" s="243">
        <v>2</v>
      </c>
      <c r="CE79" s="243">
        <v>1</v>
      </c>
      <c r="CF79" s="243">
        <v>0</v>
      </c>
      <c r="CG79" s="243"/>
      <c r="CH79" s="243"/>
      <c r="CI79" s="243"/>
      <c r="CJ79" s="243"/>
      <c r="CK79" s="243"/>
      <c r="CL79" s="243"/>
      <c r="CM79" s="243"/>
      <c r="CN79" s="262">
        <f>SUM(CB79:CM79)</f>
        <v>7</v>
      </c>
      <c r="CO79" s="263">
        <f>AL79-BA79-CA79</f>
        <v>81</v>
      </c>
      <c r="CP79" s="264">
        <f t="shared" si="69"/>
        <v>34</v>
      </c>
      <c r="CQ79" s="265">
        <f>AN79-BN79-CN79</f>
        <v>22</v>
      </c>
      <c r="CR79" s="266">
        <f>SUM(CO79:CQ79)-CP79</f>
        <v>103</v>
      </c>
      <c r="CS79" s="267">
        <f>BA79</f>
        <v>63</v>
      </c>
      <c r="CT79" s="268">
        <f>AO79/DG79</f>
        <v>8.4899424503186757E-2</v>
      </c>
      <c r="CU79" s="268">
        <f>AP79/DG79</f>
        <v>0.10915640293266869</v>
      </c>
      <c r="CV79" s="268">
        <f>AQ79/DG79</f>
        <v>0.23044129508007832</v>
      </c>
      <c r="CW79" s="268">
        <f>AR79/DG79</f>
        <v>0.13341338136215061</v>
      </c>
      <c r="CX79" s="268">
        <f>AS79/DG79</f>
        <v>0.20618431665059642</v>
      </c>
      <c r="CY79" s="268">
        <f>AT79/DG79</f>
        <v>0</v>
      </c>
      <c r="CZ79" s="268">
        <f>AU79/DG79</f>
        <v>0</v>
      </c>
      <c r="DA79" s="268">
        <f>AV79/DG79</f>
        <v>0</v>
      </c>
      <c r="DB79" s="268">
        <f>AW79/DG79</f>
        <v>0</v>
      </c>
      <c r="DC79" s="268">
        <f>AX79/DG79</f>
        <v>0</v>
      </c>
      <c r="DD79" s="268">
        <f>AY79/DG79</f>
        <v>0</v>
      </c>
      <c r="DE79" s="268">
        <f>AZ79/DG79</f>
        <v>0</v>
      </c>
      <c r="DF79" s="269">
        <f>SUM(CT79:DE79)</f>
        <v>0.76409482052868083</v>
      </c>
      <c r="DG79" s="270">
        <v>82.450500000000005</v>
      </c>
      <c r="DH79" s="271" t="str">
        <f t="shared" si="85"/>
        <v>MUY BUENO</v>
      </c>
      <c r="DI79" s="272">
        <v>82.450500000000005</v>
      </c>
      <c r="DJ79" s="273">
        <f t="shared" si="86"/>
        <v>107.18565000000001</v>
      </c>
      <c r="DK79" s="274">
        <f t="shared" si="87"/>
        <v>140.16585000000001</v>
      </c>
      <c r="DL79" s="275">
        <v>75</v>
      </c>
      <c r="DM79" s="276">
        <v>10</v>
      </c>
      <c r="DN79" s="277">
        <v>109</v>
      </c>
      <c r="DO79" s="276">
        <v>21</v>
      </c>
      <c r="DP79" s="277">
        <v>198</v>
      </c>
      <c r="DQ79" s="276">
        <v>42</v>
      </c>
      <c r="DR79" s="277">
        <v>255</v>
      </c>
      <c r="DS79" s="276">
        <v>56</v>
      </c>
      <c r="DT79" s="277">
        <v>324</v>
      </c>
      <c r="DU79" s="276" t="s">
        <v>249</v>
      </c>
      <c r="DV79" s="277"/>
      <c r="DW79" s="276"/>
      <c r="DX79" s="277"/>
      <c r="DY79" s="276"/>
      <c r="DZ79" s="277"/>
      <c r="EA79" s="276"/>
      <c r="EB79" s="277"/>
      <c r="EC79" s="276"/>
      <c r="ED79" s="277"/>
      <c r="EE79" s="276"/>
      <c r="EF79" s="277"/>
      <c r="EG79" s="276"/>
      <c r="EH79" s="277"/>
      <c r="EI79" s="278"/>
    </row>
    <row r="80" spans="1:139" ht="120" customHeight="1" x14ac:dyDescent="0.25">
      <c r="A80" s="134">
        <v>74</v>
      </c>
      <c r="B80" s="240" t="s">
        <v>65</v>
      </c>
      <c r="C80" s="240" t="s">
        <v>179</v>
      </c>
      <c r="D80" s="241">
        <f t="shared" si="35"/>
        <v>11</v>
      </c>
      <c r="E80" s="242">
        <v>6</v>
      </c>
      <c r="F80" s="243">
        <v>1</v>
      </c>
      <c r="G80" s="243">
        <v>1</v>
      </c>
      <c r="H80" s="243">
        <v>2</v>
      </c>
      <c r="I80" s="242">
        <v>3</v>
      </c>
      <c r="J80" s="245">
        <f t="shared" si="63"/>
        <v>13</v>
      </c>
      <c r="K80" s="246">
        <v>2</v>
      </c>
      <c r="L80" s="247">
        <v>2</v>
      </c>
      <c r="M80" s="247">
        <v>0</v>
      </c>
      <c r="N80" s="247">
        <v>4</v>
      </c>
      <c r="O80" s="247">
        <v>7</v>
      </c>
      <c r="P80" s="247"/>
      <c r="Q80" s="247"/>
      <c r="R80" s="247"/>
      <c r="S80" s="247"/>
      <c r="T80" s="247"/>
      <c r="U80" s="247"/>
      <c r="V80" s="247"/>
      <c r="W80" s="248">
        <f t="shared" si="64"/>
        <v>15</v>
      </c>
      <c r="X80" s="247">
        <v>4</v>
      </c>
      <c r="Y80" s="247">
        <v>1</v>
      </c>
      <c r="Z80" s="247">
        <v>0</v>
      </c>
      <c r="AA80" s="247">
        <v>0</v>
      </c>
      <c r="AB80" s="247">
        <v>2</v>
      </c>
      <c r="AC80" s="247"/>
      <c r="AD80" s="247"/>
      <c r="AE80" s="247"/>
      <c r="AF80" s="247"/>
      <c r="AG80" s="247"/>
      <c r="AH80" s="247"/>
      <c r="AI80" s="247"/>
      <c r="AJ80" s="249">
        <f t="shared" si="58"/>
        <v>7</v>
      </c>
      <c r="AK80" s="250">
        <f t="shared" si="59"/>
        <v>22</v>
      </c>
      <c r="AL80" s="251">
        <f t="shared" si="65"/>
        <v>24</v>
      </c>
      <c r="AM80" s="252">
        <f t="shared" si="66"/>
        <v>3</v>
      </c>
      <c r="AN80" s="253">
        <f t="shared" si="67"/>
        <v>8</v>
      </c>
      <c r="AO80" s="254">
        <v>1</v>
      </c>
      <c r="AP80" s="255">
        <v>0</v>
      </c>
      <c r="AQ80" s="255">
        <v>1</v>
      </c>
      <c r="AR80" s="255">
        <v>1</v>
      </c>
      <c r="AS80" s="255">
        <v>0</v>
      </c>
      <c r="AT80" s="255"/>
      <c r="AU80" s="255"/>
      <c r="AV80" s="255"/>
      <c r="AW80" s="255"/>
      <c r="AX80" s="255"/>
      <c r="AY80" s="255"/>
      <c r="AZ80" s="255"/>
      <c r="BA80" s="256">
        <f t="shared" si="60"/>
        <v>3</v>
      </c>
      <c r="BB80" s="257">
        <v>0</v>
      </c>
      <c r="BC80" s="257">
        <v>0</v>
      </c>
      <c r="BD80" s="257">
        <v>0</v>
      </c>
      <c r="BE80" s="257">
        <v>0</v>
      </c>
      <c r="BF80" s="257">
        <v>0</v>
      </c>
      <c r="BG80" s="257"/>
      <c r="BH80" s="257"/>
      <c r="BI80" s="257"/>
      <c r="BJ80" s="257"/>
      <c r="BK80" s="257"/>
      <c r="BL80" s="257"/>
      <c r="BM80" s="257"/>
      <c r="BN80" s="258">
        <f t="shared" si="61"/>
        <v>0</v>
      </c>
      <c r="BO80" s="259">
        <v>1</v>
      </c>
      <c r="BP80" s="243">
        <v>0</v>
      </c>
      <c r="BQ80" s="243">
        <v>2</v>
      </c>
      <c r="BR80" s="243">
        <v>1</v>
      </c>
      <c r="BS80" s="243">
        <v>2</v>
      </c>
      <c r="BT80" s="243"/>
      <c r="BU80" s="243"/>
      <c r="BV80" s="243"/>
      <c r="BW80" s="243"/>
      <c r="BX80" s="243"/>
      <c r="BY80" s="243"/>
      <c r="BZ80" s="260"/>
      <c r="CA80" s="261">
        <f t="shared" si="88"/>
        <v>6</v>
      </c>
      <c r="CB80" s="243">
        <v>0</v>
      </c>
      <c r="CC80" s="243">
        <v>0</v>
      </c>
      <c r="CD80" s="243">
        <v>4</v>
      </c>
      <c r="CE80" s="243">
        <v>0</v>
      </c>
      <c r="CF80" s="243">
        <v>0</v>
      </c>
      <c r="CG80" s="243"/>
      <c r="CH80" s="243"/>
      <c r="CI80" s="243"/>
      <c r="CJ80" s="243"/>
      <c r="CK80" s="243"/>
      <c r="CL80" s="243"/>
      <c r="CM80" s="243"/>
      <c r="CN80" s="262">
        <f t="shared" si="55"/>
        <v>4</v>
      </c>
      <c r="CO80" s="263">
        <f t="shared" si="68"/>
        <v>15</v>
      </c>
      <c r="CP80" s="264">
        <f t="shared" si="69"/>
        <v>3</v>
      </c>
      <c r="CQ80" s="265">
        <f t="shared" si="70"/>
        <v>4</v>
      </c>
      <c r="CR80" s="266">
        <f t="shared" si="71"/>
        <v>19</v>
      </c>
      <c r="CS80" s="267">
        <f t="shared" si="62"/>
        <v>3</v>
      </c>
      <c r="CT80" s="268">
        <f t="shared" si="72"/>
        <v>1.2128489214740966E-2</v>
      </c>
      <c r="CU80" s="268">
        <f t="shared" si="73"/>
        <v>0</v>
      </c>
      <c r="CV80" s="268">
        <f t="shared" si="74"/>
        <v>1.2128489214740966E-2</v>
      </c>
      <c r="CW80" s="268">
        <f t="shared" si="75"/>
        <v>1.2128489214740966E-2</v>
      </c>
      <c r="CX80" s="268">
        <f t="shared" si="76"/>
        <v>0</v>
      </c>
      <c r="CY80" s="268">
        <f t="shared" si="77"/>
        <v>0</v>
      </c>
      <c r="CZ80" s="268">
        <f t="shared" si="78"/>
        <v>0</v>
      </c>
      <c r="DA80" s="268">
        <f t="shared" si="79"/>
        <v>0</v>
      </c>
      <c r="DB80" s="268">
        <f t="shared" si="80"/>
        <v>0</v>
      </c>
      <c r="DC80" s="268">
        <f t="shared" si="81"/>
        <v>0</v>
      </c>
      <c r="DD80" s="268">
        <f t="shared" si="82"/>
        <v>0</v>
      </c>
      <c r="DE80" s="268">
        <f t="shared" si="83"/>
        <v>0</v>
      </c>
      <c r="DF80" s="269">
        <f t="shared" si="84"/>
        <v>3.6385467644222895E-2</v>
      </c>
      <c r="DG80" s="270">
        <v>82.450500000000005</v>
      </c>
      <c r="DH80" s="271" t="str">
        <f t="shared" si="85"/>
        <v>MUY BAJO</v>
      </c>
      <c r="DI80" s="272">
        <v>82.450500000000005</v>
      </c>
      <c r="DJ80" s="273">
        <f t="shared" si="86"/>
        <v>107.18565000000001</v>
      </c>
      <c r="DK80" s="274">
        <f t="shared" si="87"/>
        <v>140.16585000000001</v>
      </c>
      <c r="DL80" s="275">
        <v>21</v>
      </c>
      <c r="DM80" s="276">
        <v>1</v>
      </c>
      <c r="DN80" s="277">
        <v>26</v>
      </c>
      <c r="DO80" s="276">
        <v>1</v>
      </c>
      <c r="DP80" s="277">
        <v>32</v>
      </c>
      <c r="DQ80" s="276">
        <v>2</v>
      </c>
      <c r="DR80" s="277">
        <v>39</v>
      </c>
      <c r="DS80" s="276">
        <v>3</v>
      </c>
      <c r="DT80" s="277">
        <v>69</v>
      </c>
      <c r="DU80" s="276">
        <v>3</v>
      </c>
      <c r="DV80" s="277"/>
      <c r="DW80" s="276"/>
      <c r="DX80" s="277"/>
      <c r="DY80" s="276"/>
      <c r="DZ80" s="277"/>
      <c r="EA80" s="276"/>
      <c r="EB80" s="277"/>
      <c r="EC80" s="276"/>
      <c r="ED80" s="277"/>
      <c r="EE80" s="276"/>
      <c r="EF80" s="277"/>
      <c r="EG80" s="276"/>
      <c r="EH80" s="277"/>
      <c r="EI80" s="278"/>
    </row>
    <row r="81" spans="1:139" ht="120" customHeight="1" x14ac:dyDescent="0.25">
      <c r="A81" s="134">
        <v>75</v>
      </c>
      <c r="B81" s="240" t="s">
        <v>124</v>
      </c>
      <c r="C81" s="240" t="s">
        <v>180</v>
      </c>
      <c r="D81" s="241">
        <f t="shared" si="35"/>
        <v>744</v>
      </c>
      <c r="E81" s="242">
        <v>349</v>
      </c>
      <c r="F81" s="243">
        <v>374</v>
      </c>
      <c r="G81" s="243">
        <v>20</v>
      </c>
      <c r="H81" s="244">
        <v>15</v>
      </c>
      <c r="I81" s="242">
        <v>1</v>
      </c>
      <c r="J81" s="245">
        <f t="shared" si="63"/>
        <v>759</v>
      </c>
      <c r="K81" s="246">
        <v>17</v>
      </c>
      <c r="L81" s="247">
        <v>6</v>
      </c>
      <c r="M81" s="247">
        <v>19</v>
      </c>
      <c r="N81" s="247">
        <v>22</v>
      </c>
      <c r="O81" s="247">
        <v>28</v>
      </c>
      <c r="P81" s="247"/>
      <c r="Q81" s="247"/>
      <c r="R81" s="247"/>
      <c r="S81" s="247"/>
      <c r="T81" s="247"/>
      <c r="U81" s="247"/>
      <c r="V81" s="247"/>
      <c r="W81" s="248">
        <f t="shared" si="64"/>
        <v>92</v>
      </c>
      <c r="X81" s="247">
        <v>22</v>
      </c>
      <c r="Y81" s="247">
        <v>4</v>
      </c>
      <c r="Z81" s="247">
        <v>9</v>
      </c>
      <c r="AA81" s="247">
        <v>6</v>
      </c>
      <c r="AB81" s="247">
        <v>8</v>
      </c>
      <c r="AC81" s="247"/>
      <c r="AD81" s="247"/>
      <c r="AE81" s="247"/>
      <c r="AF81" s="247"/>
      <c r="AG81" s="247"/>
      <c r="AH81" s="247"/>
      <c r="AI81" s="247"/>
      <c r="AJ81" s="249">
        <f t="shared" si="58"/>
        <v>49</v>
      </c>
      <c r="AK81" s="250">
        <f t="shared" si="59"/>
        <v>141</v>
      </c>
      <c r="AL81" s="251">
        <f t="shared" si="65"/>
        <v>442</v>
      </c>
      <c r="AM81" s="252">
        <f t="shared" si="66"/>
        <v>1</v>
      </c>
      <c r="AN81" s="253">
        <f t="shared" si="67"/>
        <v>423</v>
      </c>
      <c r="AO81" s="254">
        <v>25</v>
      </c>
      <c r="AP81" s="255">
        <v>7</v>
      </c>
      <c r="AQ81" s="255">
        <v>34</v>
      </c>
      <c r="AR81" s="255">
        <v>23</v>
      </c>
      <c r="AS81" s="255">
        <v>34</v>
      </c>
      <c r="AT81" s="255"/>
      <c r="AU81" s="255"/>
      <c r="AV81" s="255"/>
      <c r="AW81" s="255"/>
      <c r="AX81" s="255"/>
      <c r="AY81" s="255"/>
      <c r="AZ81" s="255"/>
      <c r="BA81" s="256">
        <f t="shared" si="60"/>
        <v>123</v>
      </c>
      <c r="BB81" s="257">
        <v>0</v>
      </c>
      <c r="BC81" s="257">
        <v>1</v>
      </c>
      <c r="BD81" s="257">
        <v>0</v>
      </c>
      <c r="BE81" s="257">
        <v>1</v>
      </c>
      <c r="BF81" s="257">
        <v>1</v>
      </c>
      <c r="BG81" s="257"/>
      <c r="BH81" s="257"/>
      <c r="BI81" s="257"/>
      <c r="BJ81" s="257"/>
      <c r="BK81" s="257"/>
      <c r="BL81" s="257"/>
      <c r="BM81" s="257"/>
      <c r="BN81" s="258">
        <f t="shared" si="61"/>
        <v>3</v>
      </c>
      <c r="BO81" s="259">
        <v>13</v>
      </c>
      <c r="BP81" s="243">
        <v>1</v>
      </c>
      <c r="BQ81" s="243">
        <v>3</v>
      </c>
      <c r="BR81" s="243">
        <v>2</v>
      </c>
      <c r="BS81" s="243">
        <v>5</v>
      </c>
      <c r="BT81" s="243"/>
      <c r="BU81" s="243"/>
      <c r="BV81" s="243"/>
      <c r="BW81" s="243"/>
      <c r="BX81" s="243"/>
      <c r="BY81" s="243"/>
      <c r="BZ81" s="260"/>
      <c r="CA81" s="261">
        <f t="shared" si="88"/>
        <v>24</v>
      </c>
      <c r="CB81" s="243">
        <v>4</v>
      </c>
      <c r="CC81" s="243">
        <v>1</v>
      </c>
      <c r="CD81" s="243">
        <v>8</v>
      </c>
      <c r="CE81" s="243">
        <v>5</v>
      </c>
      <c r="CF81" s="243">
        <v>3</v>
      </c>
      <c r="CG81" s="243"/>
      <c r="CH81" s="243"/>
      <c r="CI81" s="243"/>
      <c r="CJ81" s="243"/>
      <c r="CK81" s="243"/>
      <c r="CL81" s="243"/>
      <c r="CM81" s="243"/>
      <c r="CN81" s="262">
        <f>SUM(CB81:CM81)</f>
        <v>21</v>
      </c>
      <c r="CO81" s="263">
        <f>AL81-BA81-CA81</f>
        <v>295</v>
      </c>
      <c r="CP81" s="264">
        <f t="shared" si="69"/>
        <v>1</v>
      </c>
      <c r="CQ81" s="265">
        <f t="shared" si="70"/>
        <v>399</v>
      </c>
      <c r="CR81" s="266">
        <f t="shared" si="71"/>
        <v>694</v>
      </c>
      <c r="CS81" s="267">
        <f t="shared" si="62"/>
        <v>123</v>
      </c>
      <c r="CT81" s="268">
        <f t="shared" si="72"/>
        <v>0.16460092505719884</v>
      </c>
      <c r="CU81" s="268">
        <f t="shared" si="73"/>
        <v>4.6088259016015674E-2</v>
      </c>
      <c r="CV81" s="268">
        <f t="shared" si="74"/>
        <v>0.22385725807779042</v>
      </c>
      <c r="CW81" s="268">
        <f t="shared" si="75"/>
        <v>0.15143285105262291</v>
      </c>
      <c r="CX81" s="268">
        <f t="shared" si="76"/>
        <v>0.22385725807779042</v>
      </c>
      <c r="CY81" s="268">
        <f t="shared" si="77"/>
        <v>0</v>
      </c>
      <c r="CZ81" s="268">
        <f t="shared" si="78"/>
        <v>0</v>
      </c>
      <c r="DA81" s="268">
        <f t="shared" si="79"/>
        <v>0</v>
      </c>
      <c r="DB81" s="268">
        <f t="shared" si="80"/>
        <v>0</v>
      </c>
      <c r="DC81" s="268">
        <f t="shared" si="81"/>
        <v>0</v>
      </c>
      <c r="DD81" s="268">
        <f t="shared" si="82"/>
        <v>0</v>
      </c>
      <c r="DE81" s="268">
        <f t="shared" si="83"/>
        <v>0</v>
      </c>
      <c r="DF81" s="269">
        <f>SUM(CT81:DE81)</f>
        <v>0.80983655128141829</v>
      </c>
      <c r="DG81" s="270">
        <v>151.88249999999999</v>
      </c>
      <c r="DH81" s="271" t="str">
        <f t="shared" si="85"/>
        <v>MUY BUENO</v>
      </c>
      <c r="DI81" s="272">
        <v>151.88249999999999</v>
      </c>
      <c r="DJ81" s="273">
        <f t="shared" si="86"/>
        <v>197.44725</v>
      </c>
      <c r="DK81" s="274">
        <f t="shared" si="87"/>
        <v>258.20024999999998</v>
      </c>
      <c r="DL81" s="275">
        <v>69</v>
      </c>
      <c r="DM81" s="276">
        <v>28</v>
      </c>
      <c r="DN81" s="277">
        <v>131</v>
      </c>
      <c r="DO81" s="276">
        <v>37</v>
      </c>
      <c r="DP81" s="277">
        <v>221</v>
      </c>
      <c r="DQ81" s="276">
        <v>83</v>
      </c>
      <c r="DR81" s="277">
        <v>281</v>
      </c>
      <c r="DS81" s="276">
        <v>107</v>
      </c>
      <c r="DT81" s="277">
        <v>360</v>
      </c>
      <c r="DU81" s="276">
        <v>142</v>
      </c>
      <c r="DV81" s="277"/>
      <c r="DW81" s="276"/>
      <c r="DX81" s="277"/>
      <c r="DY81" s="276"/>
      <c r="DZ81" s="277"/>
      <c r="EA81" s="276"/>
      <c r="EB81" s="277"/>
      <c r="EC81" s="276"/>
      <c r="ED81" s="277"/>
      <c r="EE81" s="276"/>
      <c r="EF81" s="277"/>
      <c r="EG81" s="276"/>
      <c r="EH81" s="277"/>
      <c r="EI81" s="278"/>
    </row>
    <row r="82" spans="1:139" ht="120" customHeight="1" x14ac:dyDescent="0.25">
      <c r="A82" s="134">
        <v>76</v>
      </c>
      <c r="B82" s="240" t="s">
        <v>125</v>
      </c>
      <c r="C82" s="240" t="s">
        <v>181</v>
      </c>
      <c r="D82" s="241">
        <f t="shared" si="35"/>
        <v>764</v>
      </c>
      <c r="E82" s="242">
        <v>376</v>
      </c>
      <c r="F82" s="243">
        <v>362</v>
      </c>
      <c r="G82" s="243">
        <v>26</v>
      </c>
      <c r="H82" s="244">
        <v>26</v>
      </c>
      <c r="I82" s="242">
        <v>0</v>
      </c>
      <c r="J82" s="245">
        <f t="shared" si="63"/>
        <v>790</v>
      </c>
      <c r="K82" s="246">
        <v>16</v>
      </c>
      <c r="L82" s="247">
        <v>14</v>
      </c>
      <c r="M82" s="247">
        <v>35</v>
      </c>
      <c r="N82" s="247">
        <v>44</v>
      </c>
      <c r="O82" s="247">
        <v>18</v>
      </c>
      <c r="P82" s="247"/>
      <c r="Q82" s="247"/>
      <c r="R82" s="247"/>
      <c r="S82" s="247"/>
      <c r="T82" s="247"/>
      <c r="U82" s="247"/>
      <c r="V82" s="247"/>
      <c r="W82" s="248">
        <f t="shared" si="64"/>
        <v>127</v>
      </c>
      <c r="X82" s="247">
        <v>21</v>
      </c>
      <c r="Y82" s="247">
        <v>5</v>
      </c>
      <c r="Z82" s="247">
        <v>19</v>
      </c>
      <c r="AA82" s="247">
        <v>11</v>
      </c>
      <c r="AB82" s="247">
        <v>6</v>
      </c>
      <c r="AC82" s="247"/>
      <c r="AD82" s="247"/>
      <c r="AE82" s="247"/>
      <c r="AF82" s="247"/>
      <c r="AG82" s="247"/>
      <c r="AH82" s="247"/>
      <c r="AI82" s="247"/>
      <c r="AJ82" s="249">
        <f t="shared" si="58"/>
        <v>62</v>
      </c>
      <c r="AK82" s="250">
        <f t="shared" si="59"/>
        <v>189</v>
      </c>
      <c r="AL82" s="251">
        <f t="shared" si="65"/>
        <v>503</v>
      </c>
      <c r="AM82" s="252">
        <f t="shared" si="66"/>
        <v>0</v>
      </c>
      <c r="AN82" s="253">
        <f t="shared" si="67"/>
        <v>424</v>
      </c>
      <c r="AO82" s="254">
        <v>30</v>
      </c>
      <c r="AP82" s="255">
        <v>8</v>
      </c>
      <c r="AQ82" s="255">
        <v>24</v>
      </c>
      <c r="AR82" s="255">
        <v>33</v>
      </c>
      <c r="AS82" s="255">
        <v>17</v>
      </c>
      <c r="AT82" s="255"/>
      <c r="AU82" s="255"/>
      <c r="AV82" s="255"/>
      <c r="AW82" s="255"/>
      <c r="AX82" s="255"/>
      <c r="AY82" s="255"/>
      <c r="AZ82" s="255"/>
      <c r="BA82" s="256">
        <f t="shared" si="60"/>
        <v>112</v>
      </c>
      <c r="BB82" s="257">
        <v>0</v>
      </c>
      <c r="BC82" s="257">
        <v>2</v>
      </c>
      <c r="BD82" s="257">
        <v>1</v>
      </c>
      <c r="BE82" s="257">
        <v>0</v>
      </c>
      <c r="BF82" s="257">
        <v>2</v>
      </c>
      <c r="BG82" s="257"/>
      <c r="BH82" s="257"/>
      <c r="BI82" s="257"/>
      <c r="BJ82" s="257"/>
      <c r="BK82" s="257"/>
      <c r="BL82" s="257"/>
      <c r="BM82" s="257"/>
      <c r="BN82" s="258">
        <f t="shared" si="61"/>
        <v>5</v>
      </c>
      <c r="BO82" s="259">
        <v>5</v>
      </c>
      <c r="BP82" s="243">
        <v>4</v>
      </c>
      <c r="BQ82" s="243">
        <v>4</v>
      </c>
      <c r="BR82" s="243">
        <v>4</v>
      </c>
      <c r="BS82" s="243">
        <v>2</v>
      </c>
      <c r="BT82" s="243"/>
      <c r="BU82" s="243"/>
      <c r="BV82" s="243"/>
      <c r="BW82" s="243"/>
      <c r="BX82" s="243"/>
      <c r="BY82" s="243"/>
      <c r="BZ82" s="260"/>
      <c r="CA82" s="261">
        <f t="shared" si="88"/>
        <v>19</v>
      </c>
      <c r="CB82" s="243">
        <v>1</v>
      </c>
      <c r="CC82" s="243">
        <v>2</v>
      </c>
      <c r="CD82" s="243">
        <v>12</v>
      </c>
      <c r="CE82" s="243">
        <v>12</v>
      </c>
      <c r="CF82" s="243">
        <v>2</v>
      </c>
      <c r="CG82" s="243"/>
      <c r="CH82" s="243"/>
      <c r="CI82" s="243"/>
      <c r="CJ82" s="243"/>
      <c r="CK82" s="243"/>
      <c r="CL82" s="243"/>
      <c r="CM82" s="243"/>
      <c r="CN82" s="262">
        <f t="shared" si="55"/>
        <v>29</v>
      </c>
      <c r="CO82" s="263">
        <f t="shared" si="68"/>
        <v>372</v>
      </c>
      <c r="CP82" s="264">
        <f t="shared" si="69"/>
        <v>0</v>
      </c>
      <c r="CQ82" s="265">
        <f t="shared" si="70"/>
        <v>390</v>
      </c>
      <c r="CR82" s="266">
        <f t="shared" si="71"/>
        <v>762</v>
      </c>
      <c r="CS82" s="267">
        <f t="shared" si="62"/>
        <v>112</v>
      </c>
      <c r="CT82" s="268">
        <f t="shared" si="72"/>
        <v>0.19752111006863859</v>
      </c>
      <c r="CU82" s="268">
        <f t="shared" si="73"/>
        <v>5.2672296018303623E-2</v>
      </c>
      <c r="CV82" s="268">
        <f t="shared" si="74"/>
        <v>0.15801688805491088</v>
      </c>
      <c r="CW82" s="268">
        <f t="shared" si="75"/>
        <v>0.21727322107550245</v>
      </c>
      <c r="CX82" s="268">
        <f t="shared" si="76"/>
        <v>0.11192862903889521</v>
      </c>
      <c r="CY82" s="268">
        <f t="shared" si="77"/>
        <v>0</v>
      </c>
      <c r="CZ82" s="268">
        <f t="shared" si="78"/>
        <v>0</v>
      </c>
      <c r="DA82" s="268">
        <f t="shared" si="79"/>
        <v>0</v>
      </c>
      <c r="DB82" s="268">
        <f t="shared" si="80"/>
        <v>0</v>
      </c>
      <c r="DC82" s="268">
        <f t="shared" si="81"/>
        <v>0</v>
      </c>
      <c r="DD82" s="268">
        <f t="shared" si="82"/>
        <v>0</v>
      </c>
      <c r="DE82" s="268">
        <f t="shared" si="83"/>
        <v>0</v>
      </c>
      <c r="DF82" s="269">
        <f t="shared" si="84"/>
        <v>0.73741214425625079</v>
      </c>
      <c r="DG82" s="270">
        <v>151.88249999999999</v>
      </c>
      <c r="DH82" s="271" t="str">
        <f t="shared" si="85"/>
        <v>MUY BUENO</v>
      </c>
      <c r="DI82" s="272">
        <v>151.88249999999999</v>
      </c>
      <c r="DJ82" s="273">
        <f t="shared" si="86"/>
        <v>197.44725</v>
      </c>
      <c r="DK82" s="274">
        <f t="shared" si="87"/>
        <v>258.20024999999998</v>
      </c>
      <c r="DL82" s="275">
        <v>63</v>
      </c>
      <c r="DM82" s="276">
        <v>44</v>
      </c>
      <c r="DN82" s="277">
        <v>132</v>
      </c>
      <c r="DO82" s="276">
        <v>60</v>
      </c>
      <c r="DP82" s="277">
        <v>239</v>
      </c>
      <c r="DQ82" s="276">
        <v>98</v>
      </c>
      <c r="DR82" s="277">
        <v>329</v>
      </c>
      <c r="DS82" s="276">
        <v>135</v>
      </c>
      <c r="DT82" s="277">
        <v>403</v>
      </c>
      <c r="DU82" s="276">
        <v>168</v>
      </c>
      <c r="DV82" s="277"/>
      <c r="DW82" s="276"/>
      <c r="DX82" s="277"/>
      <c r="DY82" s="276"/>
      <c r="DZ82" s="277"/>
      <c r="EA82" s="276"/>
      <c r="EB82" s="277"/>
      <c r="EC82" s="276"/>
      <c r="ED82" s="277"/>
      <c r="EE82" s="276"/>
      <c r="EF82" s="277"/>
      <c r="EG82" s="276"/>
      <c r="EH82" s="277"/>
      <c r="EI82" s="278"/>
    </row>
    <row r="83" spans="1:139" ht="120" customHeight="1" x14ac:dyDescent="0.25">
      <c r="A83" s="134">
        <v>77</v>
      </c>
      <c r="B83" s="240" t="s">
        <v>126</v>
      </c>
      <c r="C83" s="240" t="s">
        <v>182</v>
      </c>
      <c r="D83" s="241">
        <f t="shared" si="35"/>
        <v>1944</v>
      </c>
      <c r="E83" s="242">
        <v>186</v>
      </c>
      <c r="F83" s="243">
        <v>1631</v>
      </c>
      <c r="G83" s="243">
        <v>127</v>
      </c>
      <c r="H83" s="244">
        <v>95</v>
      </c>
      <c r="I83" s="242">
        <v>0</v>
      </c>
      <c r="J83" s="245">
        <f t="shared" si="63"/>
        <v>2039</v>
      </c>
      <c r="K83" s="246">
        <v>128</v>
      </c>
      <c r="L83" s="247">
        <v>109</v>
      </c>
      <c r="M83" s="247">
        <v>250</v>
      </c>
      <c r="N83" s="247">
        <v>175</v>
      </c>
      <c r="O83" s="247">
        <v>188</v>
      </c>
      <c r="P83" s="247"/>
      <c r="Q83" s="247"/>
      <c r="R83" s="247"/>
      <c r="S83" s="247"/>
      <c r="T83" s="247"/>
      <c r="U83" s="247"/>
      <c r="V83" s="247"/>
      <c r="W83" s="248">
        <f t="shared" si="64"/>
        <v>850</v>
      </c>
      <c r="X83" s="247">
        <v>68</v>
      </c>
      <c r="Y83" s="247">
        <v>18</v>
      </c>
      <c r="Z83" s="247">
        <v>85</v>
      </c>
      <c r="AA83" s="247">
        <v>87</v>
      </c>
      <c r="AB83" s="247">
        <v>76</v>
      </c>
      <c r="AC83" s="247"/>
      <c r="AD83" s="247"/>
      <c r="AE83" s="247"/>
      <c r="AF83" s="247"/>
      <c r="AG83" s="247"/>
      <c r="AH83" s="247"/>
      <c r="AI83" s="247"/>
      <c r="AJ83" s="249">
        <f t="shared" si="58"/>
        <v>334</v>
      </c>
      <c r="AK83" s="250">
        <f t="shared" si="59"/>
        <v>1184</v>
      </c>
      <c r="AL83" s="251">
        <f t="shared" si="65"/>
        <v>1036</v>
      </c>
      <c r="AM83" s="252">
        <f t="shared" si="66"/>
        <v>0</v>
      </c>
      <c r="AN83" s="253">
        <f t="shared" si="67"/>
        <v>1965</v>
      </c>
      <c r="AO83" s="254">
        <v>119</v>
      </c>
      <c r="AP83" s="255">
        <v>77</v>
      </c>
      <c r="AQ83" s="255">
        <v>130</v>
      </c>
      <c r="AR83" s="255">
        <v>142</v>
      </c>
      <c r="AS83" s="255">
        <v>129</v>
      </c>
      <c r="AT83" s="255"/>
      <c r="AU83" s="255"/>
      <c r="AV83" s="255"/>
      <c r="AW83" s="255"/>
      <c r="AX83" s="255"/>
      <c r="AY83" s="255"/>
      <c r="AZ83" s="255"/>
      <c r="BA83" s="256">
        <f t="shared" si="60"/>
        <v>597</v>
      </c>
      <c r="BB83" s="257">
        <v>4</v>
      </c>
      <c r="BC83" s="257">
        <v>0</v>
      </c>
      <c r="BD83" s="257">
        <v>2</v>
      </c>
      <c r="BE83" s="257">
        <v>1</v>
      </c>
      <c r="BF83" s="257">
        <v>0</v>
      </c>
      <c r="BG83" s="257"/>
      <c r="BH83" s="257"/>
      <c r="BI83" s="257"/>
      <c r="BJ83" s="257"/>
      <c r="BK83" s="257"/>
      <c r="BL83" s="257"/>
      <c r="BM83" s="257"/>
      <c r="BN83" s="258">
        <f t="shared" si="61"/>
        <v>7</v>
      </c>
      <c r="BO83" s="259">
        <v>1</v>
      </c>
      <c r="BP83" s="243">
        <v>1</v>
      </c>
      <c r="BQ83" s="243">
        <v>3</v>
      </c>
      <c r="BR83" s="243">
        <v>0</v>
      </c>
      <c r="BS83" s="243">
        <v>0</v>
      </c>
      <c r="BT83" s="243"/>
      <c r="BU83" s="243"/>
      <c r="BV83" s="243"/>
      <c r="BW83" s="243"/>
      <c r="BX83" s="243"/>
      <c r="BY83" s="243"/>
      <c r="BZ83" s="260"/>
      <c r="CA83" s="261">
        <f t="shared" si="88"/>
        <v>5</v>
      </c>
      <c r="CB83" s="243">
        <v>0</v>
      </c>
      <c r="CC83" s="243">
        <v>0</v>
      </c>
      <c r="CD83" s="243">
        <v>0</v>
      </c>
      <c r="CE83" s="243">
        <v>0</v>
      </c>
      <c r="CF83" s="243">
        <v>0</v>
      </c>
      <c r="CG83" s="243"/>
      <c r="CH83" s="243"/>
      <c r="CI83" s="243"/>
      <c r="CJ83" s="243"/>
      <c r="CK83" s="243"/>
      <c r="CL83" s="243"/>
      <c r="CM83" s="243"/>
      <c r="CN83" s="262">
        <f t="shared" si="55"/>
        <v>0</v>
      </c>
      <c r="CO83" s="263">
        <f t="shared" si="68"/>
        <v>434</v>
      </c>
      <c r="CP83" s="264">
        <f t="shared" si="69"/>
        <v>0</v>
      </c>
      <c r="CQ83" s="265">
        <f t="shared" si="70"/>
        <v>1958</v>
      </c>
      <c r="CR83" s="266">
        <f t="shared" si="71"/>
        <v>2392</v>
      </c>
      <c r="CS83" s="267">
        <f t="shared" si="62"/>
        <v>597</v>
      </c>
      <c r="CT83" s="268">
        <f t="shared" si="72"/>
        <v>0.42188483253122039</v>
      </c>
      <c r="CU83" s="268">
        <f t="shared" si="73"/>
        <v>0.27298430340255436</v>
      </c>
      <c r="CV83" s="268">
        <f t="shared" si="74"/>
        <v>0.4608825901601567</v>
      </c>
      <c r="CW83" s="268">
        <f t="shared" si="75"/>
        <v>0.50342559848263269</v>
      </c>
      <c r="CX83" s="268">
        <f t="shared" si="76"/>
        <v>0.45733733946661703</v>
      </c>
      <c r="CY83" s="268">
        <f t="shared" si="77"/>
        <v>0</v>
      </c>
      <c r="CZ83" s="268">
        <f t="shared" si="78"/>
        <v>0</v>
      </c>
      <c r="DA83" s="268">
        <f t="shared" si="79"/>
        <v>0</v>
      </c>
      <c r="DB83" s="268">
        <f t="shared" si="80"/>
        <v>0</v>
      </c>
      <c r="DC83" s="268">
        <f t="shared" si="81"/>
        <v>0</v>
      </c>
      <c r="DD83" s="268">
        <f t="shared" si="82"/>
        <v>0</v>
      </c>
      <c r="DE83" s="268">
        <f t="shared" si="83"/>
        <v>0</v>
      </c>
      <c r="DF83" s="269">
        <f t="shared" si="84"/>
        <v>2.1165146640431809</v>
      </c>
      <c r="DG83" s="270">
        <v>282.0675</v>
      </c>
      <c r="DH83" s="271" t="str">
        <f t="shared" si="85"/>
        <v>MUY BUENO</v>
      </c>
      <c r="DI83" s="272">
        <v>282.0675</v>
      </c>
      <c r="DJ83" s="273">
        <f t="shared" si="86"/>
        <v>366.68774999999999</v>
      </c>
      <c r="DK83" s="274">
        <f t="shared" si="87"/>
        <v>479.51474999999999</v>
      </c>
      <c r="DL83" s="275">
        <v>77</v>
      </c>
      <c r="DM83" s="276">
        <v>14</v>
      </c>
      <c r="DN83" s="277">
        <v>115</v>
      </c>
      <c r="DO83" s="276">
        <v>16</v>
      </c>
      <c r="DP83" s="277">
        <v>209</v>
      </c>
      <c r="DQ83" s="276">
        <v>24</v>
      </c>
      <c r="DR83" s="277">
        <v>326</v>
      </c>
      <c r="DS83" s="276">
        <v>33</v>
      </c>
      <c r="DT83" s="277">
        <v>451</v>
      </c>
      <c r="DU83" s="276">
        <v>44</v>
      </c>
      <c r="DV83" s="277"/>
      <c r="DW83" s="276"/>
      <c r="DX83" s="277"/>
      <c r="DY83" s="276"/>
      <c r="DZ83" s="277"/>
      <c r="EA83" s="276"/>
      <c r="EB83" s="277"/>
      <c r="EC83" s="276"/>
      <c r="ED83" s="277"/>
      <c r="EE83" s="276"/>
      <c r="EF83" s="277"/>
      <c r="EG83" s="276"/>
      <c r="EH83" s="277"/>
      <c r="EI83" s="278"/>
    </row>
    <row r="84" spans="1:139" ht="120" customHeight="1" x14ac:dyDescent="0.25">
      <c r="A84" s="134">
        <v>78</v>
      </c>
      <c r="B84" s="240" t="s">
        <v>127</v>
      </c>
      <c r="C84" s="240" t="s">
        <v>183</v>
      </c>
      <c r="D84" s="241">
        <f t="shared" si="35"/>
        <v>1984</v>
      </c>
      <c r="E84" s="242">
        <v>162</v>
      </c>
      <c r="F84" s="243">
        <v>1633</v>
      </c>
      <c r="G84" s="243">
        <v>189</v>
      </c>
      <c r="H84" s="244">
        <v>59</v>
      </c>
      <c r="I84" s="242">
        <v>0</v>
      </c>
      <c r="J84" s="245">
        <f t="shared" si="63"/>
        <v>2043</v>
      </c>
      <c r="K84" s="246">
        <v>127</v>
      </c>
      <c r="L84" s="247">
        <v>144</v>
      </c>
      <c r="M84" s="247">
        <v>224</v>
      </c>
      <c r="N84" s="247">
        <v>185</v>
      </c>
      <c r="O84" s="247">
        <v>186</v>
      </c>
      <c r="P84" s="247"/>
      <c r="Q84" s="247"/>
      <c r="R84" s="247"/>
      <c r="S84" s="247"/>
      <c r="T84" s="247"/>
      <c r="U84" s="247"/>
      <c r="V84" s="247"/>
      <c r="W84" s="248">
        <f t="shared" si="64"/>
        <v>866</v>
      </c>
      <c r="X84" s="247">
        <v>63</v>
      </c>
      <c r="Y84" s="247">
        <v>39</v>
      </c>
      <c r="Z84" s="247">
        <v>95</v>
      </c>
      <c r="AA84" s="247">
        <v>105</v>
      </c>
      <c r="AB84" s="247">
        <v>67</v>
      </c>
      <c r="AC84" s="247"/>
      <c r="AD84" s="247"/>
      <c r="AE84" s="247"/>
      <c r="AF84" s="247"/>
      <c r="AG84" s="247"/>
      <c r="AH84" s="247"/>
      <c r="AI84" s="247"/>
      <c r="AJ84" s="249">
        <f t="shared" si="58"/>
        <v>369</v>
      </c>
      <c r="AK84" s="250">
        <f t="shared" si="59"/>
        <v>1235</v>
      </c>
      <c r="AL84" s="251">
        <f t="shared" si="65"/>
        <v>1028</v>
      </c>
      <c r="AM84" s="252">
        <f t="shared" si="66"/>
        <v>0</v>
      </c>
      <c r="AN84" s="253">
        <f t="shared" si="67"/>
        <v>2002</v>
      </c>
      <c r="AO84" s="254">
        <v>46</v>
      </c>
      <c r="AP84" s="255">
        <v>62</v>
      </c>
      <c r="AQ84" s="255">
        <v>138</v>
      </c>
      <c r="AR84" s="255">
        <v>159</v>
      </c>
      <c r="AS84" s="255">
        <v>138</v>
      </c>
      <c r="AT84" s="255"/>
      <c r="AU84" s="255"/>
      <c r="AV84" s="255"/>
      <c r="AW84" s="255"/>
      <c r="AX84" s="255"/>
      <c r="AY84" s="255"/>
      <c r="AZ84" s="255"/>
      <c r="BA84" s="256">
        <f t="shared" si="60"/>
        <v>543</v>
      </c>
      <c r="BB84" s="257">
        <v>4</v>
      </c>
      <c r="BC84" s="257">
        <v>0</v>
      </c>
      <c r="BD84" s="257">
        <v>1</v>
      </c>
      <c r="BE84" s="257">
        <v>0</v>
      </c>
      <c r="BF84" s="257">
        <v>1</v>
      </c>
      <c r="BG84" s="257"/>
      <c r="BH84" s="257"/>
      <c r="BI84" s="257"/>
      <c r="BJ84" s="257"/>
      <c r="BK84" s="257"/>
      <c r="BL84" s="257"/>
      <c r="BM84" s="257"/>
      <c r="BN84" s="258">
        <f t="shared" si="61"/>
        <v>6</v>
      </c>
      <c r="BO84" s="259">
        <v>1</v>
      </c>
      <c r="BP84" s="243">
        <v>0</v>
      </c>
      <c r="BQ84" s="243">
        <v>4</v>
      </c>
      <c r="BR84" s="243">
        <v>1</v>
      </c>
      <c r="BS84" s="243">
        <v>0</v>
      </c>
      <c r="BT84" s="243"/>
      <c r="BU84" s="243"/>
      <c r="BV84" s="243"/>
      <c r="BW84" s="243"/>
      <c r="BX84" s="243"/>
      <c r="BY84" s="243"/>
      <c r="BZ84" s="260"/>
      <c r="CA84" s="261">
        <f t="shared" si="88"/>
        <v>6</v>
      </c>
      <c r="CB84" s="243">
        <v>0</v>
      </c>
      <c r="CC84" s="243">
        <v>0</v>
      </c>
      <c r="CD84" s="243">
        <v>0</v>
      </c>
      <c r="CE84" s="243">
        <v>0</v>
      </c>
      <c r="CF84" s="243">
        <v>0</v>
      </c>
      <c r="CG84" s="243"/>
      <c r="CH84" s="243"/>
      <c r="CI84" s="243"/>
      <c r="CJ84" s="243"/>
      <c r="CK84" s="243"/>
      <c r="CL84" s="243"/>
      <c r="CM84" s="243"/>
      <c r="CN84" s="262">
        <f t="shared" si="55"/>
        <v>0</v>
      </c>
      <c r="CO84" s="263">
        <f t="shared" si="68"/>
        <v>479</v>
      </c>
      <c r="CP84" s="264">
        <f t="shared" si="69"/>
        <v>0</v>
      </c>
      <c r="CQ84" s="265">
        <f t="shared" si="70"/>
        <v>1996</v>
      </c>
      <c r="CR84" s="266">
        <f t="shared" si="71"/>
        <v>2475</v>
      </c>
      <c r="CS84" s="267">
        <f t="shared" si="62"/>
        <v>543</v>
      </c>
      <c r="CT84" s="268">
        <f t="shared" si="72"/>
        <v>0.16308153190282468</v>
      </c>
      <c r="CU84" s="268">
        <f t="shared" si="73"/>
        <v>0.21980554299945934</v>
      </c>
      <c r="CV84" s="268">
        <f t="shared" si="74"/>
        <v>0.48924459570847406</v>
      </c>
      <c r="CW84" s="268">
        <f t="shared" si="75"/>
        <v>0.56369486027280702</v>
      </c>
      <c r="CX84" s="268">
        <f t="shared" si="76"/>
        <v>0.48924459570847406</v>
      </c>
      <c r="CY84" s="268">
        <f t="shared" si="77"/>
        <v>0</v>
      </c>
      <c r="CZ84" s="268">
        <f t="shared" si="78"/>
        <v>0</v>
      </c>
      <c r="DA84" s="268">
        <f t="shared" si="79"/>
        <v>0</v>
      </c>
      <c r="DB84" s="268">
        <f t="shared" si="80"/>
        <v>0</v>
      </c>
      <c r="DC84" s="268">
        <f t="shared" si="81"/>
        <v>0</v>
      </c>
      <c r="DD84" s="268">
        <f t="shared" si="82"/>
        <v>0</v>
      </c>
      <c r="DE84" s="268">
        <f t="shared" si="83"/>
        <v>0</v>
      </c>
      <c r="DF84" s="269">
        <f t="shared" si="84"/>
        <v>1.9250711265920393</v>
      </c>
      <c r="DG84" s="270">
        <v>282.0675</v>
      </c>
      <c r="DH84" s="271" t="str">
        <f t="shared" si="85"/>
        <v>MUY BUENO</v>
      </c>
      <c r="DI84" s="272">
        <v>282.0675</v>
      </c>
      <c r="DJ84" s="273">
        <f t="shared" si="86"/>
        <v>366.68774999999999</v>
      </c>
      <c r="DK84" s="274">
        <f t="shared" si="87"/>
        <v>479.51474999999999</v>
      </c>
      <c r="DL84" s="275">
        <v>66</v>
      </c>
      <c r="DM84" s="276">
        <v>9</v>
      </c>
      <c r="DN84" s="277">
        <v>120</v>
      </c>
      <c r="DO84" s="276">
        <v>11</v>
      </c>
      <c r="DP84" s="277">
        <v>211</v>
      </c>
      <c r="DQ84" s="276">
        <v>31</v>
      </c>
      <c r="DR84" s="277">
        <v>357</v>
      </c>
      <c r="DS84" s="276">
        <v>38</v>
      </c>
      <c r="DT84" s="277">
        <v>465</v>
      </c>
      <c r="DU84" s="276">
        <v>59</v>
      </c>
      <c r="DV84" s="277"/>
      <c r="DW84" s="276"/>
      <c r="DX84" s="277"/>
      <c r="DY84" s="276"/>
      <c r="DZ84" s="277"/>
      <c r="EA84" s="276"/>
      <c r="EB84" s="277"/>
      <c r="EC84" s="276"/>
      <c r="ED84" s="277"/>
      <c r="EE84" s="276"/>
      <c r="EF84" s="277"/>
      <c r="EG84" s="276"/>
      <c r="EH84" s="277"/>
      <c r="EI84" s="278"/>
    </row>
    <row r="85" spans="1:139" ht="120" customHeight="1" x14ac:dyDescent="0.25">
      <c r="A85" s="134">
        <v>79</v>
      </c>
      <c r="B85" s="240" t="s">
        <v>128</v>
      </c>
      <c r="C85" s="240" t="s">
        <v>184</v>
      </c>
      <c r="D85" s="241">
        <f t="shared" ref="D85:D100" si="89">E85+F85+G85+I85</f>
        <v>249</v>
      </c>
      <c r="E85" s="242">
        <v>161</v>
      </c>
      <c r="F85" s="243">
        <v>86</v>
      </c>
      <c r="G85" s="243">
        <v>1</v>
      </c>
      <c r="H85" s="244">
        <v>3</v>
      </c>
      <c r="I85" s="242">
        <v>1</v>
      </c>
      <c r="J85" s="245">
        <f t="shared" si="63"/>
        <v>252</v>
      </c>
      <c r="K85" s="246">
        <v>15</v>
      </c>
      <c r="L85" s="247">
        <v>5</v>
      </c>
      <c r="M85" s="247">
        <v>4</v>
      </c>
      <c r="N85" s="247">
        <v>12</v>
      </c>
      <c r="O85" s="247">
        <v>9</v>
      </c>
      <c r="P85" s="247"/>
      <c r="Q85" s="247"/>
      <c r="R85" s="247"/>
      <c r="S85" s="247"/>
      <c r="T85" s="247"/>
      <c r="U85" s="247"/>
      <c r="V85" s="247"/>
      <c r="W85" s="248">
        <f t="shared" si="64"/>
        <v>45</v>
      </c>
      <c r="X85" s="247">
        <v>7</v>
      </c>
      <c r="Y85" s="247">
        <v>1</v>
      </c>
      <c r="Z85" s="247">
        <v>7</v>
      </c>
      <c r="AA85" s="247">
        <v>3</v>
      </c>
      <c r="AB85" s="247">
        <v>5</v>
      </c>
      <c r="AC85" s="247"/>
      <c r="AD85" s="247"/>
      <c r="AE85" s="247"/>
      <c r="AF85" s="247"/>
      <c r="AG85" s="247"/>
      <c r="AH85" s="247"/>
      <c r="AI85" s="247"/>
      <c r="AJ85" s="249">
        <f t="shared" si="58"/>
        <v>23</v>
      </c>
      <c r="AK85" s="250">
        <f t="shared" si="59"/>
        <v>68</v>
      </c>
      <c r="AL85" s="251">
        <f t="shared" si="65"/>
        <v>207</v>
      </c>
      <c r="AM85" s="252">
        <f t="shared" si="66"/>
        <v>1</v>
      </c>
      <c r="AN85" s="253">
        <f t="shared" si="67"/>
        <v>109</v>
      </c>
      <c r="AO85" s="254">
        <v>8</v>
      </c>
      <c r="AP85" s="255">
        <v>8</v>
      </c>
      <c r="AQ85" s="255">
        <v>9</v>
      </c>
      <c r="AR85" s="255">
        <v>10</v>
      </c>
      <c r="AS85" s="255">
        <v>11</v>
      </c>
      <c r="AT85" s="255"/>
      <c r="AU85" s="255"/>
      <c r="AV85" s="255"/>
      <c r="AW85" s="255"/>
      <c r="AX85" s="255"/>
      <c r="AY85" s="255"/>
      <c r="AZ85" s="255"/>
      <c r="BA85" s="256">
        <f t="shared" si="60"/>
        <v>46</v>
      </c>
      <c r="BB85" s="257">
        <v>0</v>
      </c>
      <c r="BC85" s="257">
        <v>0</v>
      </c>
      <c r="BD85" s="257">
        <v>1</v>
      </c>
      <c r="BE85" s="257">
        <v>0</v>
      </c>
      <c r="BF85" s="257">
        <v>0</v>
      </c>
      <c r="BG85" s="257"/>
      <c r="BH85" s="257"/>
      <c r="BI85" s="257"/>
      <c r="BJ85" s="257"/>
      <c r="BK85" s="257"/>
      <c r="BL85" s="257"/>
      <c r="BM85" s="257"/>
      <c r="BN85" s="258">
        <f t="shared" si="61"/>
        <v>1</v>
      </c>
      <c r="BO85" s="259">
        <v>1</v>
      </c>
      <c r="BP85" s="243">
        <v>0</v>
      </c>
      <c r="BQ85" s="243">
        <v>1</v>
      </c>
      <c r="BR85" s="243">
        <v>0</v>
      </c>
      <c r="BS85" s="243">
        <v>1</v>
      </c>
      <c r="BT85" s="243"/>
      <c r="BU85" s="243"/>
      <c r="BV85" s="243"/>
      <c r="BW85" s="243"/>
      <c r="BX85" s="243"/>
      <c r="BY85" s="243"/>
      <c r="BZ85" s="260"/>
      <c r="CA85" s="261">
        <f t="shared" si="88"/>
        <v>3</v>
      </c>
      <c r="CB85" s="243">
        <v>1</v>
      </c>
      <c r="CC85" s="243">
        <v>1</v>
      </c>
      <c r="CD85" s="243">
        <v>0</v>
      </c>
      <c r="CE85" s="243">
        <v>0</v>
      </c>
      <c r="CF85" s="243">
        <v>0</v>
      </c>
      <c r="CG85" s="243"/>
      <c r="CH85" s="243"/>
      <c r="CI85" s="243"/>
      <c r="CJ85" s="243"/>
      <c r="CK85" s="243"/>
      <c r="CL85" s="243"/>
      <c r="CM85" s="243"/>
      <c r="CN85" s="262">
        <f t="shared" si="55"/>
        <v>2</v>
      </c>
      <c r="CO85" s="263">
        <f t="shared" si="68"/>
        <v>158</v>
      </c>
      <c r="CP85" s="264">
        <f t="shared" si="69"/>
        <v>1</v>
      </c>
      <c r="CQ85" s="265">
        <f t="shared" si="70"/>
        <v>106</v>
      </c>
      <c r="CR85" s="266">
        <f t="shared" si="71"/>
        <v>264</v>
      </c>
      <c r="CS85" s="267">
        <f t="shared" si="62"/>
        <v>46</v>
      </c>
      <c r="CT85" s="268">
        <f t="shared" si="72"/>
        <v>0.12290202404270845</v>
      </c>
      <c r="CU85" s="268">
        <f t="shared" si="73"/>
        <v>0.12290202404270845</v>
      </c>
      <c r="CV85" s="268">
        <f t="shared" si="74"/>
        <v>0.13826477704804702</v>
      </c>
      <c r="CW85" s="268">
        <f t="shared" si="75"/>
        <v>0.15362753005338556</v>
      </c>
      <c r="CX85" s="268">
        <f t="shared" si="76"/>
        <v>0.16899028305872413</v>
      </c>
      <c r="CY85" s="268">
        <f t="shared" si="77"/>
        <v>0</v>
      </c>
      <c r="CZ85" s="268">
        <f t="shared" si="78"/>
        <v>0</v>
      </c>
      <c r="DA85" s="268">
        <f t="shared" si="79"/>
        <v>0</v>
      </c>
      <c r="DB85" s="268">
        <f t="shared" si="80"/>
        <v>0</v>
      </c>
      <c r="DC85" s="268">
        <f t="shared" si="81"/>
        <v>0</v>
      </c>
      <c r="DD85" s="268">
        <f t="shared" si="82"/>
        <v>0</v>
      </c>
      <c r="DE85" s="268">
        <f t="shared" si="83"/>
        <v>0</v>
      </c>
      <c r="DF85" s="269">
        <f t="shared" si="84"/>
        <v>0.70668663824557354</v>
      </c>
      <c r="DG85" s="270">
        <v>65.092500000000001</v>
      </c>
      <c r="DH85" s="271" t="str">
        <f t="shared" si="85"/>
        <v>MUY BUENO</v>
      </c>
      <c r="DI85" s="272">
        <v>65.092500000000001</v>
      </c>
      <c r="DJ85" s="273">
        <f t="shared" si="86"/>
        <v>84.620249999999999</v>
      </c>
      <c r="DK85" s="274">
        <f t="shared" si="87"/>
        <v>110.65725</v>
      </c>
      <c r="DL85" s="275">
        <v>40</v>
      </c>
      <c r="DM85" s="276">
        <v>19</v>
      </c>
      <c r="DN85" s="277">
        <v>68</v>
      </c>
      <c r="DO85" s="276">
        <v>34</v>
      </c>
      <c r="DP85" s="277">
        <v>108</v>
      </c>
      <c r="DQ85" s="276">
        <v>69</v>
      </c>
      <c r="DR85" s="277">
        <v>136</v>
      </c>
      <c r="DS85" s="276">
        <v>88</v>
      </c>
      <c r="DT85" s="277">
        <v>177</v>
      </c>
      <c r="DU85" s="276">
        <v>109</v>
      </c>
      <c r="DV85" s="277"/>
      <c r="DW85" s="276"/>
      <c r="DX85" s="277"/>
      <c r="DY85" s="276"/>
      <c r="DZ85" s="277"/>
      <c r="EA85" s="276"/>
      <c r="EB85" s="277"/>
      <c r="EC85" s="276"/>
      <c r="ED85" s="277"/>
      <c r="EE85" s="276"/>
      <c r="EF85" s="277"/>
      <c r="EG85" s="276"/>
      <c r="EH85" s="277"/>
      <c r="EI85" s="278"/>
    </row>
    <row r="86" spans="1:139" ht="120" customHeight="1" x14ac:dyDescent="0.25">
      <c r="A86" s="134">
        <v>80</v>
      </c>
      <c r="B86" s="240" t="s">
        <v>129</v>
      </c>
      <c r="C86" s="240" t="s">
        <v>185</v>
      </c>
      <c r="D86" s="241">
        <f t="shared" si="89"/>
        <v>516</v>
      </c>
      <c r="E86" s="242">
        <v>374</v>
      </c>
      <c r="F86" s="243">
        <v>118</v>
      </c>
      <c r="G86" s="243">
        <v>24</v>
      </c>
      <c r="H86" s="244">
        <v>22</v>
      </c>
      <c r="I86" s="242">
        <v>0</v>
      </c>
      <c r="J86" s="245">
        <f t="shared" si="63"/>
        <v>538</v>
      </c>
      <c r="K86" s="246">
        <v>21</v>
      </c>
      <c r="L86" s="247">
        <v>6</v>
      </c>
      <c r="M86" s="247">
        <v>44</v>
      </c>
      <c r="N86" s="247">
        <v>42</v>
      </c>
      <c r="O86" s="247">
        <v>26</v>
      </c>
      <c r="P86" s="247"/>
      <c r="Q86" s="247"/>
      <c r="R86" s="247"/>
      <c r="S86" s="247"/>
      <c r="T86" s="247"/>
      <c r="U86" s="247"/>
      <c r="V86" s="247"/>
      <c r="W86" s="248">
        <f t="shared" si="64"/>
        <v>139</v>
      </c>
      <c r="X86" s="247">
        <v>30</v>
      </c>
      <c r="Y86" s="247">
        <v>2</v>
      </c>
      <c r="Z86" s="247">
        <v>7</v>
      </c>
      <c r="AA86" s="247">
        <v>6</v>
      </c>
      <c r="AB86" s="247">
        <v>7</v>
      </c>
      <c r="AC86" s="247"/>
      <c r="AD86" s="247"/>
      <c r="AE86" s="247"/>
      <c r="AF86" s="247"/>
      <c r="AG86" s="247"/>
      <c r="AH86" s="247"/>
      <c r="AI86" s="247"/>
      <c r="AJ86" s="249">
        <f t="shared" si="58"/>
        <v>52</v>
      </c>
      <c r="AK86" s="250">
        <f t="shared" si="59"/>
        <v>191</v>
      </c>
      <c r="AL86" s="251">
        <f t="shared" si="65"/>
        <v>513</v>
      </c>
      <c r="AM86" s="252">
        <f t="shared" si="66"/>
        <v>0</v>
      </c>
      <c r="AN86" s="253">
        <f t="shared" si="67"/>
        <v>170</v>
      </c>
      <c r="AO86" s="254">
        <v>38</v>
      </c>
      <c r="AP86" s="255">
        <v>14</v>
      </c>
      <c r="AQ86" s="255">
        <v>30</v>
      </c>
      <c r="AR86" s="255">
        <v>12</v>
      </c>
      <c r="AS86" s="255">
        <v>29</v>
      </c>
      <c r="AT86" s="255"/>
      <c r="AU86" s="255"/>
      <c r="AV86" s="255"/>
      <c r="AW86" s="255"/>
      <c r="AX86" s="255"/>
      <c r="AY86" s="255"/>
      <c r="AZ86" s="255"/>
      <c r="BA86" s="256">
        <f t="shared" si="60"/>
        <v>123</v>
      </c>
      <c r="BB86" s="257">
        <v>0</v>
      </c>
      <c r="BC86" s="257">
        <v>0</v>
      </c>
      <c r="BD86" s="257">
        <v>1</v>
      </c>
      <c r="BE86" s="257">
        <v>0</v>
      </c>
      <c r="BF86" s="257">
        <v>0</v>
      </c>
      <c r="BG86" s="257"/>
      <c r="BH86" s="257"/>
      <c r="BI86" s="257"/>
      <c r="BJ86" s="257"/>
      <c r="BK86" s="257"/>
      <c r="BL86" s="257"/>
      <c r="BM86" s="257"/>
      <c r="BN86" s="258">
        <f t="shared" si="61"/>
        <v>1</v>
      </c>
      <c r="BO86" s="259">
        <v>5</v>
      </c>
      <c r="BP86" s="243">
        <v>4</v>
      </c>
      <c r="BQ86" s="243">
        <v>3</v>
      </c>
      <c r="BR86" s="243">
        <v>6</v>
      </c>
      <c r="BS86" s="243">
        <v>1</v>
      </c>
      <c r="BT86" s="243"/>
      <c r="BU86" s="243"/>
      <c r="BV86" s="243"/>
      <c r="BW86" s="243"/>
      <c r="BX86" s="243"/>
      <c r="BY86" s="243"/>
      <c r="BZ86" s="260"/>
      <c r="CA86" s="261">
        <f t="shared" si="88"/>
        <v>19</v>
      </c>
      <c r="CB86" s="243">
        <v>3</v>
      </c>
      <c r="CC86" s="243">
        <v>1</v>
      </c>
      <c r="CD86" s="243">
        <v>3</v>
      </c>
      <c r="CE86" s="243">
        <v>6</v>
      </c>
      <c r="CF86" s="243">
        <v>6</v>
      </c>
      <c r="CG86" s="243"/>
      <c r="CH86" s="243"/>
      <c r="CI86" s="243"/>
      <c r="CJ86" s="243"/>
      <c r="CK86" s="243"/>
      <c r="CL86" s="243"/>
      <c r="CM86" s="243"/>
      <c r="CN86" s="262">
        <f t="shared" si="55"/>
        <v>19</v>
      </c>
      <c r="CO86" s="263">
        <f t="shared" si="68"/>
        <v>371</v>
      </c>
      <c r="CP86" s="264">
        <f t="shared" si="69"/>
        <v>0</v>
      </c>
      <c r="CQ86" s="265">
        <f t="shared" si="70"/>
        <v>150</v>
      </c>
      <c r="CR86" s="266">
        <f t="shared" si="71"/>
        <v>521</v>
      </c>
      <c r="CS86" s="267">
        <f t="shared" si="62"/>
        <v>123</v>
      </c>
      <c r="CT86" s="268">
        <f t="shared" si="72"/>
        <v>0.25019340608694224</v>
      </c>
      <c r="CU86" s="268">
        <f t="shared" si="73"/>
        <v>9.2176518032031349E-2</v>
      </c>
      <c r="CV86" s="268">
        <f t="shared" si="74"/>
        <v>0.19752111006863859</v>
      </c>
      <c r="CW86" s="268">
        <f t="shared" si="75"/>
        <v>7.9008444027455438E-2</v>
      </c>
      <c r="CX86" s="268">
        <f t="shared" si="76"/>
        <v>0.19093707306635063</v>
      </c>
      <c r="CY86" s="268">
        <f t="shared" si="77"/>
        <v>0</v>
      </c>
      <c r="CZ86" s="268">
        <f t="shared" si="78"/>
        <v>0</v>
      </c>
      <c r="DA86" s="268">
        <f t="shared" si="79"/>
        <v>0</v>
      </c>
      <c r="DB86" s="268">
        <f t="shared" si="80"/>
        <v>0</v>
      </c>
      <c r="DC86" s="268">
        <f t="shared" si="81"/>
        <v>0</v>
      </c>
      <c r="DD86" s="268">
        <f t="shared" si="82"/>
        <v>0</v>
      </c>
      <c r="DE86" s="268">
        <f t="shared" si="83"/>
        <v>0</v>
      </c>
      <c r="DF86" s="269">
        <f t="shared" si="84"/>
        <v>0.80983655128141829</v>
      </c>
      <c r="DG86" s="270">
        <v>151.88249999999999</v>
      </c>
      <c r="DH86" s="271" t="str">
        <f t="shared" si="85"/>
        <v>MUY BUENO</v>
      </c>
      <c r="DI86" s="272">
        <v>151.88249999999999</v>
      </c>
      <c r="DJ86" s="273">
        <f t="shared" si="86"/>
        <v>197.44725</v>
      </c>
      <c r="DK86" s="274">
        <f t="shared" si="87"/>
        <v>258.20024999999998</v>
      </c>
      <c r="DL86" s="275">
        <v>57</v>
      </c>
      <c r="DM86" s="276">
        <v>48</v>
      </c>
      <c r="DN86" s="277">
        <v>105</v>
      </c>
      <c r="DO86" s="276">
        <v>67</v>
      </c>
      <c r="DP86" s="277">
        <v>194</v>
      </c>
      <c r="DQ86" s="276">
        <v>101</v>
      </c>
      <c r="DR86" s="277">
        <v>256</v>
      </c>
      <c r="DS86" s="276">
        <v>121</v>
      </c>
      <c r="DT86" s="277">
        <v>348</v>
      </c>
      <c r="DU86" s="276">
        <v>153</v>
      </c>
      <c r="DV86" s="277"/>
      <c r="DW86" s="276"/>
      <c r="DX86" s="277"/>
      <c r="DY86" s="276"/>
      <c r="DZ86" s="277"/>
      <c r="EA86" s="276"/>
      <c r="EB86" s="277"/>
      <c r="EC86" s="276"/>
      <c r="ED86" s="277"/>
      <c r="EE86" s="276"/>
      <c r="EF86" s="277"/>
      <c r="EG86" s="276"/>
      <c r="EH86" s="277"/>
      <c r="EI86" s="278"/>
    </row>
    <row r="87" spans="1:139" ht="120" customHeight="1" x14ac:dyDescent="0.25">
      <c r="A87" s="134">
        <v>81</v>
      </c>
      <c r="B87" s="240" t="s">
        <v>130</v>
      </c>
      <c r="C87" s="240" t="s">
        <v>186</v>
      </c>
      <c r="D87" s="241">
        <f t="shared" si="89"/>
        <v>500</v>
      </c>
      <c r="E87" s="242">
        <v>402</v>
      </c>
      <c r="F87" s="243">
        <v>70</v>
      </c>
      <c r="G87" s="243">
        <v>28</v>
      </c>
      <c r="H87" s="244">
        <v>9</v>
      </c>
      <c r="I87" s="242">
        <v>0</v>
      </c>
      <c r="J87" s="245">
        <f t="shared" si="63"/>
        <v>509</v>
      </c>
      <c r="K87" s="246">
        <v>17</v>
      </c>
      <c r="L87" s="247">
        <v>11</v>
      </c>
      <c r="M87" s="247">
        <v>38</v>
      </c>
      <c r="N87" s="247">
        <v>43</v>
      </c>
      <c r="O87" s="247">
        <v>19</v>
      </c>
      <c r="P87" s="247"/>
      <c r="Q87" s="247"/>
      <c r="R87" s="247"/>
      <c r="S87" s="247"/>
      <c r="T87" s="247"/>
      <c r="U87" s="247"/>
      <c r="V87" s="247"/>
      <c r="W87" s="248">
        <f t="shared" si="64"/>
        <v>128</v>
      </c>
      <c r="X87" s="247">
        <v>4</v>
      </c>
      <c r="Y87" s="247">
        <v>1</v>
      </c>
      <c r="Z87" s="247">
        <v>5</v>
      </c>
      <c r="AA87" s="247">
        <v>5</v>
      </c>
      <c r="AB87" s="247">
        <v>3</v>
      </c>
      <c r="AC87" s="247"/>
      <c r="AD87" s="247"/>
      <c r="AE87" s="247"/>
      <c r="AF87" s="247"/>
      <c r="AG87" s="247"/>
      <c r="AH87" s="247"/>
      <c r="AI87" s="247"/>
      <c r="AJ87" s="249">
        <f t="shared" si="58"/>
        <v>18</v>
      </c>
      <c r="AK87" s="250">
        <f t="shared" si="59"/>
        <v>146</v>
      </c>
      <c r="AL87" s="251">
        <f t="shared" si="65"/>
        <v>530</v>
      </c>
      <c r="AM87" s="252">
        <f t="shared" si="66"/>
        <v>0</v>
      </c>
      <c r="AN87" s="253">
        <f t="shared" si="67"/>
        <v>88</v>
      </c>
      <c r="AO87" s="254">
        <v>26</v>
      </c>
      <c r="AP87" s="255">
        <v>10</v>
      </c>
      <c r="AQ87" s="255">
        <v>35</v>
      </c>
      <c r="AR87" s="255">
        <v>25</v>
      </c>
      <c r="AS87" s="255">
        <v>23</v>
      </c>
      <c r="AT87" s="255"/>
      <c r="AU87" s="255"/>
      <c r="AV87" s="255"/>
      <c r="AW87" s="255"/>
      <c r="AX87" s="255"/>
      <c r="AY87" s="255"/>
      <c r="AZ87" s="255"/>
      <c r="BA87" s="256">
        <f t="shared" si="60"/>
        <v>119</v>
      </c>
      <c r="BB87" s="257">
        <v>0</v>
      </c>
      <c r="BC87" s="257">
        <v>0</v>
      </c>
      <c r="BD87" s="257">
        <v>0</v>
      </c>
      <c r="BE87" s="257">
        <v>0</v>
      </c>
      <c r="BF87" s="257">
        <v>0</v>
      </c>
      <c r="BG87" s="257"/>
      <c r="BH87" s="257"/>
      <c r="BI87" s="257"/>
      <c r="BJ87" s="257"/>
      <c r="BK87" s="257"/>
      <c r="BL87" s="257"/>
      <c r="BM87" s="257"/>
      <c r="BN87" s="258">
        <f t="shared" si="61"/>
        <v>0</v>
      </c>
      <c r="BO87" s="259">
        <v>1</v>
      </c>
      <c r="BP87" s="243">
        <v>4</v>
      </c>
      <c r="BQ87" s="243">
        <v>5</v>
      </c>
      <c r="BR87" s="243">
        <v>0</v>
      </c>
      <c r="BS87" s="243">
        <v>2</v>
      </c>
      <c r="BT87" s="243"/>
      <c r="BU87" s="243"/>
      <c r="BV87" s="243"/>
      <c r="BW87" s="243"/>
      <c r="BX87" s="243"/>
      <c r="BY87" s="243"/>
      <c r="BZ87" s="260"/>
      <c r="CA87" s="261">
        <f t="shared" si="88"/>
        <v>12</v>
      </c>
      <c r="CB87" s="243">
        <v>3</v>
      </c>
      <c r="CC87" s="243">
        <v>0</v>
      </c>
      <c r="CD87" s="243">
        <v>4</v>
      </c>
      <c r="CE87" s="243">
        <v>3</v>
      </c>
      <c r="CF87" s="243">
        <v>2</v>
      </c>
      <c r="CG87" s="243"/>
      <c r="CH87" s="243"/>
      <c r="CI87" s="243"/>
      <c r="CJ87" s="243"/>
      <c r="CK87" s="243"/>
      <c r="CL87" s="243"/>
      <c r="CM87" s="243"/>
      <c r="CN87" s="262">
        <f t="shared" si="55"/>
        <v>12</v>
      </c>
      <c r="CO87" s="263">
        <f t="shared" si="68"/>
        <v>399</v>
      </c>
      <c r="CP87" s="264">
        <f t="shared" si="69"/>
        <v>0</v>
      </c>
      <c r="CQ87" s="265">
        <f t="shared" si="70"/>
        <v>76</v>
      </c>
      <c r="CR87" s="266">
        <f t="shared" si="71"/>
        <v>475</v>
      </c>
      <c r="CS87" s="267">
        <f t="shared" si="62"/>
        <v>119</v>
      </c>
      <c r="CT87" s="268">
        <f t="shared" si="72"/>
        <v>0.17118496205948677</v>
      </c>
      <c r="CU87" s="268">
        <f t="shared" si="73"/>
        <v>6.5840370022879527E-2</v>
      </c>
      <c r="CV87" s="268">
        <f t="shared" si="74"/>
        <v>0.23044129508007835</v>
      </c>
      <c r="CW87" s="268">
        <f t="shared" si="75"/>
        <v>0.16460092505719884</v>
      </c>
      <c r="CX87" s="268">
        <f t="shared" si="76"/>
        <v>0.15143285105262291</v>
      </c>
      <c r="CY87" s="268">
        <f t="shared" si="77"/>
        <v>0</v>
      </c>
      <c r="CZ87" s="268">
        <f t="shared" si="78"/>
        <v>0</v>
      </c>
      <c r="DA87" s="268">
        <f t="shared" si="79"/>
        <v>0</v>
      </c>
      <c r="DB87" s="268">
        <f t="shared" si="80"/>
        <v>0</v>
      </c>
      <c r="DC87" s="268">
        <f t="shared" si="81"/>
        <v>0</v>
      </c>
      <c r="DD87" s="268">
        <f t="shared" si="82"/>
        <v>0</v>
      </c>
      <c r="DE87" s="268">
        <f t="shared" si="83"/>
        <v>0</v>
      </c>
      <c r="DF87" s="269">
        <f t="shared" si="84"/>
        <v>0.78350040327226644</v>
      </c>
      <c r="DG87" s="270">
        <v>151.88249999999999</v>
      </c>
      <c r="DH87" s="271" t="str">
        <f t="shared" si="85"/>
        <v>MUY BUENO</v>
      </c>
      <c r="DI87" s="272">
        <v>151.88249999999999</v>
      </c>
      <c r="DJ87" s="273">
        <f t="shared" si="86"/>
        <v>197.44725</v>
      </c>
      <c r="DK87" s="274">
        <f t="shared" si="87"/>
        <v>258.20024999999998</v>
      </c>
      <c r="DL87" s="275">
        <v>56</v>
      </c>
      <c r="DM87" s="276">
        <v>40</v>
      </c>
      <c r="DN87" s="277">
        <v>102</v>
      </c>
      <c r="DO87" s="276">
        <v>60</v>
      </c>
      <c r="DP87" s="277">
        <v>196</v>
      </c>
      <c r="DQ87" s="276">
        <v>106</v>
      </c>
      <c r="DR87" s="277">
        <v>274</v>
      </c>
      <c r="DS87" s="276">
        <v>149</v>
      </c>
      <c r="DT87" s="277">
        <v>355</v>
      </c>
      <c r="DU87" s="276">
        <v>192</v>
      </c>
      <c r="DV87" s="277"/>
      <c r="DW87" s="276"/>
      <c r="DX87" s="277"/>
      <c r="DY87" s="276"/>
      <c r="DZ87" s="277"/>
      <c r="EA87" s="276"/>
      <c r="EB87" s="277"/>
      <c r="EC87" s="276"/>
      <c r="ED87" s="277"/>
      <c r="EE87" s="276"/>
      <c r="EF87" s="277"/>
      <c r="EG87" s="276"/>
      <c r="EH87" s="277"/>
      <c r="EI87" s="278"/>
    </row>
    <row r="88" spans="1:139" ht="120" customHeight="1" x14ac:dyDescent="0.25">
      <c r="A88" s="134">
        <v>82</v>
      </c>
      <c r="B88" s="240" t="s">
        <v>131</v>
      </c>
      <c r="C88" s="240" t="s">
        <v>187</v>
      </c>
      <c r="D88" s="241">
        <f t="shared" si="89"/>
        <v>239</v>
      </c>
      <c r="E88" s="242">
        <v>172</v>
      </c>
      <c r="F88" s="243">
        <v>65</v>
      </c>
      <c r="G88" s="243">
        <v>2</v>
      </c>
      <c r="H88" s="244">
        <v>3</v>
      </c>
      <c r="I88" s="242">
        <v>0</v>
      </c>
      <c r="J88" s="245">
        <f t="shared" si="63"/>
        <v>242</v>
      </c>
      <c r="K88" s="246">
        <v>15</v>
      </c>
      <c r="L88" s="247">
        <v>0</v>
      </c>
      <c r="M88" s="247">
        <v>13</v>
      </c>
      <c r="N88" s="247">
        <v>7</v>
      </c>
      <c r="O88" s="247">
        <v>9</v>
      </c>
      <c r="P88" s="247"/>
      <c r="Q88" s="247"/>
      <c r="R88" s="247"/>
      <c r="S88" s="247"/>
      <c r="T88" s="247"/>
      <c r="U88" s="247"/>
      <c r="V88" s="247"/>
      <c r="W88" s="248">
        <f t="shared" si="64"/>
        <v>44</v>
      </c>
      <c r="X88" s="247">
        <v>2</v>
      </c>
      <c r="Y88" s="247">
        <v>0</v>
      </c>
      <c r="Z88" s="247">
        <v>5</v>
      </c>
      <c r="AA88" s="247">
        <v>1</v>
      </c>
      <c r="AB88" s="247">
        <v>7</v>
      </c>
      <c r="AC88" s="247"/>
      <c r="AD88" s="247"/>
      <c r="AE88" s="247"/>
      <c r="AF88" s="247"/>
      <c r="AG88" s="247"/>
      <c r="AH88" s="247"/>
      <c r="AI88" s="247"/>
      <c r="AJ88" s="249">
        <f t="shared" si="58"/>
        <v>15</v>
      </c>
      <c r="AK88" s="250">
        <f t="shared" si="59"/>
        <v>59</v>
      </c>
      <c r="AL88" s="251">
        <f t="shared" si="65"/>
        <v>216</v>
      </c>
      <c r="AM88" s="252">
        <f t="shared" si="66"/>
        <v>0</v>
      </c>
      <c r="AN88" s="253">
        <f t="shared" si="67"/>
        <v>80</v>
      </c>
      <c r="AO88" s="254">
        <v>14</v>
      </c>
      <c r="AP88" s="255">
        <v>5</v>
      </c>
      <c r="AQ88" s="255">
        <v>11</v>
      </c>
      <c r="AR88" s="255">
        <v>11</v>
      </c>
      <c r="AS88" s="255">
        <v>10</v>
      </c>
      <c r="AT88" s="255"/>
      <c r="AU88" s="255"/>
      <c r="AV88" s="255"/>
      <c r="AW88" s="255"/>
      <c r="AX88" s="255"/>
      <c r="AY88" s="255"/>
      <c r="AZ88" s="255"/>
      <c r="BA88" s="256">
        <f t="shared" si="60"/>
        <v>51</v>
      </c>
      <c r="BB88" s="257">
        <v>0</v>
      </c>
      <c r="BC88" s="257">
        <v>0</v>
      </c>
      <c r="BD88" s="257">
        <v>0</v>
      </c>
      <c r="BE88" s="257">
        <v>0</v>
      </c>
      <c r="BF88" s="257">
        <v>0</v>
      </c>
      <c r="BG88" s="257"/>
      <c r="BH88" s="257"/>
      <c r="BI88" s="257"/>
      <c r="BJ88" s="257"/>
      <c r="BK88" s="257"/>
      <c r="BL88" s="257"/>
      <c r="BM88" s="257"/>
      <c r="BN88" s="258">
        <f t="shared" si="61"/>
        <v>0</v>
      </c>
      <c r="BO88" s="259">
        <v>0</v>
      </c>
      <c r="BP88" s="243">
        <v>0</v>
      </c>
      <c r="BQ88" s="243">
        <v>0</v>
      </c>
      <c r="BR88" s="243">
        <v>1</v>
      </c>
      <c r="BS88" s="243">
        <v>0</v>
      </c>
      <c r="BT88" s="243"/>
      <c r="BU88" s="243"/>
      <c r="BV88" s="243"/>
      <c r="BW88" s="243"/>
      <c r="BX88" s="243"/>
      <c r="BY88" s="243"/>
      <c r="BZ88" s="260"/>
      <c r="CA88" s="261">
        <f t="shared" si="88"/>
        <v>1</v>
      </c>
      <c r="CB88" s="243">
        <v>0</v>
      </c>
      <c r="CC88" s="243">
        <v>0</v>
      </c>
      <c r="CD88" s="243">
        <v>1</v>
      </c>
      <c r="CE88" s="243">
        <v>0</v>
      </c>
      <c r="CF88" s="243">
        <v>0</v>
      </c>
      <c r="CG88" s="243"/>
      <c r="CH88" s="243"/>
      <c r="CI88" s="243"/>
      <c r="CJ88" s="243"/>
      <c r="CK88" s="243"/>
      <c r="CL88" s="243"/>
      <c r="CM88" s="243"/>
      <c r="CN88" s="262">
        <f t="shared" ref="CN88:CN100" si="90">SUM(CB88:CM88)</f>
        <v>1</v>
      </c>
      <c r="CO88" s="263">
        <f t="shared" si="68"/>
        <v>164</v>
      </c>
      <c r="CP88" s="264">
        <f t="shared" si="69"/>
        <v>0</v>
      </c>
      <c r="CQ88" s="265">
        <f t="shared" si="70"/>
        <v>79</v>
      </c>
      <c r="CR88" s="266">
        <f t="shared" si="71"/>
        <v>243</v>
      </c>
      <c r="CS88" s="267">
        <f t="shared" si="62"/>
        <v>51</v>
      </c>
      <c r="CT88" s="268">
        <f t="shared" si="72"/>
        <v>0.21507854207473978</v>
      </c>
      <c r="CU88" s="268">
        <f t="shared" si="73"/>
        <v>7.6813765026692779E-2</v>
      </c>
      <c r="CV88" s="268">
        <f t="shared" si="74"/>
        <v>0.16899028305872413</v>
      </c>
      <c r="CW88" s="268">
        <f t="shared" si="75"/>
        <v>0.16899028305872413</v>
      </c>
      <c r="CX88" s="268">
        <f t="shared" si="76"/>
        <v>0.15362753005338556</v>
      </c>
      <c r="CY88" s="268">
        <f t="shared" si="77"/>
        <v>0</v>
      </c>
      <c r="CZ88" s="268">
        <f t="shared" si="78"/>
        <v>0</v>
      </c>
      <c r="DA88" s="268">
        <f t="shared" si="79"/>
        <v>0</v>
      </c>
      <c r="DB88" s="268">
        <f t="shared" si="80"/>
        <v>0</v>
      </c>
      <c r="DC88" s="268">
        <f t="shared" si="81"/>
        <v>0</v>
      </c>
      <c r="DD88" s="268">
        <f t="shared" si="82"/>
        <v>0</v>
      </c>
      <c r="DE88" s="268">
        <f t="shared" si="83"/>
        <v>0</v>
      </c>
      <c r="DF88" s="269">
        <f t="shared" si="84"/>
        <v>0.78350040327226633</v>
      </c>
      <c r="DG88" s="270">
        <v>65.092500000000001</v>
      </c>
      <c r="DH88" s="271" t="str">
        <f t="shared" si="85"/>
        <v>MUY BUENO</v>
      </c>
      <c r="DI88" s="272">
        <v>65.092500000000001</v>
      </c>
      <c r="DJ88" s="273">
        <f t="shared" si="86"/>
        <v>84.620249999999999</v>
      </c>
      <c r="DK88" s="274">
        <f t="shared" si="87"/>
        <v>110.65725</v>
      </c>
      <c r="DL88" s="275">
        <v>53</v>
      </c>
      <c r="DM88" s="276">
        <v>21</v>
      </c>
      <c r="DN88" s="277">
        <v>85</v>
      </c>
      <c r="DO88" s="276">
        <v>26</v>
      </c>
      <c r="DP88" s="277">
        <v>118</v>
      </c>
      <c r="DQ88" s="276">
        <v>68</v>
      </c>
      <c r="DR88" s="277">
        <v>144</v>
      </c>
      <c r="DS88" s="276">
        <v>88</v>
      </c>
      <c r="DT88" s="277">
        <v>187</v>
      </c>
      <c r="DU88" s="276">
        <v>113</v>
      </c>
      <c r="DV88" s="277"/>
      <c r="DW88" s="276"/>
      <c r="DX88" s="277"/>
      <c r="DY88" s="276"/>
      <c r="DZ88" s="277"/>
      <c r="EA88" s="276"/>
      <c r="EB88" s="277"/>
      <c r="EC88" s="276"/>
      <c r="ED88" s="277"/>
      <c r="EE88" s="276"/>
      <c r="EF88" s="277"/>
      <c r="EG88" s="276"/>
      <c r="EH88" s="277"/>
      <c r="EI88" s="278"/>
    </row>
    <row r="89" spans="1:139" ht="120" customHeight="1" x14ac:dyDescent="0.25">
      <c r="A89" s="134">
        <v>83</v>
      </c>
      <c r="B89" s="240" t="s">
        <v>132</v>
      </c>
      <c r="C89" s="240" t="s">
        <v>188</v>
      </c>
      <c r="D89" s="241">
        <f t="shared" si="89"/>
        <v>1067</v>
      </c>
      <c r="E89" s="242">
        <v>675</v>
      </c>
      <c r="F89" s="243">
        <v>303</v>
      </c>
      <c r="G89" s="243">
        <v>89</v>
      </c>
      <c r="H89" s="244">
        <v>19</v>
      </c>
      <c r="I89" s="242">
        <v>0</v>
      </c>
      <c r="J89" s="245">
        <f t="shared" si="63"/>
        <v>1086</v>
      </c>
      <c r="K89" s="246">
        <v>92</v>
      </c>
      <c r="L89" s="247">
        <v>44</v>
      </c>
      <c r="M89" s="247">
        <v>44</v>
      </c>
      <c r="N89" s="247">
        <v>70</v>
      </c>
      <c r="O89" s="247">
        <v>70</v>
      </c>
      <c r="P89" s="247"/>
      <c r="Q89" s="247"/>
      <c r="R89" s="247"/>
      <c r="S89" s="247"/>
      <c r="T89" s="247"/>
      <c r="U89" s="247"/>
      <c r="V89" s="247"/>
      <c r="W89" s="248">
        <f t="shared" si="64"/>
        <v>320</v>
      </c>
      <c r="X89" s="247">
        <v>181</v>
      </c>
      <c r="Y89" s="247">
        <v>21</v>
      </c>
      <c r="Z89" s="247">
        <v>33</v>
      </c>
      <c r="AA89" s="247">
        <v>28</v>
      </c>
      <c r="AB89" s="247">
        <v>50</v>
      </c>
      <c r="AC89" s="247"/>
      <c r="AD89" s="247"/>
      <c r="AE89" s="247"/>
      <c r="AF89" s="247"/>
      <c r="AG89" s="247"/>
      <c r="AH89" s="247"/>
      <c r="AI89" s="247"/>
      <c r="AJ89" s="249">
        <f t="shared" si="58"/>
        <v>313</v>
      </c>
      <c r="AK89" s="250">
        <f t="shared" si="59"/>
        <v>633</v>
      </c>
      <c r="AL89" s="251">
        <f t="shared" si="65"/>
        <v>995</v>
      </c>
      <c r="AM89" s="252">
        <f t="shared" si="66"/>
        <v>0</v>
      </c>
      <c r="AN89" s="253">
        <f t="shared" si="67"/>
        <v>616</v>
      </c>
      <c r="AO89" s="254">
        <v>36</v>
      </c>
      <c r="AP89" s="255">
        <v>39</v>
      </c>
      <c r="AQ89" s="255">
        <v>52</v>
      </c>
      <c r="AR89" s="255">
        <v>49</v>
      </c>
      <c r="AS89" s="255">
        <v>45</v>
      </c>
      <c r="AT89" s="255"/>
      <c r="AU89" s="255"/>
      <c r="AV89" s="255"/>
      <c r="AW89" s="255"/>
      <c r="AX89" s="255"/>
      <c r="AY89" s="255"/>
      <c r="AZ89" s="255"/>
      <c r="BA89" s="256">
        <f t="shared" si="60"/>
        <v>221</v>
      </c>
      <c r="BB89" s="257">
        <v>0</v>
      </c>
      <c r="BC89" s="257">
        <v>0</v>
      </c>
      <c r="BD89" s="257">
        <v>8</v>
      </c>
      <c r="BE89" s="257">
        <v>3</v>
      </c>
      <c r="BF89" s="257">
        <v>3</v>
      </c>
      <c r="BG89" s="257"/>
      <c r="BH89" s="257"/>
      <c r="BI89" s="257"/>
      <c r="BJ89" s="257"/>
      <c r="BK89" s="257"/>
      <c r="BL89" s="257"/>
      <c r="BM89" s="257"/>
      <c r="BN89" s="258">
        <f t="shared" si="61"/>
        <v>14</v>
      </c>
      <c r="BO89" s="259">
        <v>0</v>
      </c>
      <c r="BP89" s="243">
        <v>1</v>
      </c>
      <c r="BQ89" s="243">
        <v>3</v>
      </c>
      <c r="BR89" s="243">
        <v>0</v>
      </c>
      <c r="BS89" s="243">
        <v>4</v>
      </c>
      <c r="BT89" s="243"/>
      <c r="BU89" s="243"/>
      <c r="BV89" s="243"/>
      <c r="BW89" s="243"/>
      <c r="BX89" s="243"/>
      <c r="BY89" s="243"/>
      <c r="BZ89" s="260"/>
      <c r="CA89" s="261">
        <f t="shared" si="88"/>
        <v>8</v>
      </c>
      <c r="CB89" s="243">
        <v>0</v>
      </c>
      <c r="CC89" s="243">
        <v>0</v>
      </c>
      <c r="CD89" s="243">
        <v>10</v>
      </c>
      <c r="CE89" s="243">
        <v>0</v>
      </c>
      <c r="CF89" s="243">
        <v>0</v>
      </c>
      <c r="CG89" s="243"/>
      <c r="CH89" s="243"/>
      <c r="CI89" s="243"/>
      <c r="CJ89" s="243"/>
      <c r="CK89" s="243"/>
      <c r="CL89" s="243"/>
      <c r="CM89" s="243"/>
      <c r="CN89" s="262">
        <f t="shared" si="90"/>
        <v>10</v>
      </c>
      <c r="CO89" s="263">
        <f t="shared" si="68"/>
        <v>766</v>
      </c>
      <c r="CP89" s="264">
        <f t="shared" si="69"/>
        <v>0</v>
      </c>
      <c r="CQ89" s="265">
        <f t="shared" si="70"/>
        <v>592</v>
      </c>
      <c r="CR89" s="266">
        <f t="shared" si="71"/>
        <v>1358</v>
      </c>
      <c r="CS89" s="267">
        <f t="shared" si="62"/>
        <v>221</v>
      </c>
      <c r="CT89" s="268">
        <f t="shared" si="72"/>
        <v>0.24334600760456274</v>
      </c>
      <c r="CU89" s="268">
        <f t="shared" si="73"/>
        <v>0.26362484157160965</v>
      </c>
      <c r="CV89" s="268">
        <f t="shared" si="74"/>
        <v>0.35149978876214616</v>
      </c>
      <c r="CW89" s="268">
        <f t="shared" si="75"/>
        <v>0.33122095479509928</v>
      </c>
      <c r="CX89" s="268">
        <f t="shared" si="76"/>
        <v>0.30418250950570341</v>
      </c>
      <c r="CY89" s="268">
        <f t="shared" si="77"/>
        <v>0</v>
      </c>
      <c r="CZ89" s="268">
        <f t="shared" si="78"/>
        <v>0</v>
      </c>
      <c r="DA89" s="268">
        <f t="shared" si="79"/>
        <v>0</v>
      </c>
      <c r="DB89" s="268">
        <f t="shared" si="80"/>
        <v>0</v>
      </c>
      <c r="DC89" s="268">
        <f t="shared" si="81"/>
        <v>0</v>
      </c>
      <c r="DD89" s="268">
        <f t="shared" si="82"/>
        <v>0</v>
      </c>
      <c r="DE89" s="268">
        <f t="shared" si="83"/>
        <v>0</v>
      </c>
      <c r="DF89" s="269">
        <f t="shared" si="84"/>
        <v>1.4938741022391211</v>
      </c>
      <c r="DG89" s="270">
        <v>147.9375</v>
      </c>
      <c r="DH89" s="271" t="str">
        <f t="shared" si="85"/>
        <v>MUY BUENO</v>
      </c>
      <c r="DI89" s="272">
        <v>147.9375</v>
      </c>
      <c r="DJ89" s="273">
        <f t="shared" si="86"/>
        <v>192.31874999999999</v>
      </c>
      <c r="DK89" s="274">
        <f t="shared" si="87"/>
        <v>251.49375000000001</v>
      </c>
      <c r="DL89" s="275">
        <v>67</v>
      </c>
      <c r="DM89" s="276">
        <v>22</v>
      </c>
      <c r="DN89" s="277">
        <v>149</v>
      </c>
      <c r="DO89" s="276">
        <v>46</v>
      </c>
      <c r="DP89" s="277">
        <v>272</v>
      </c>
      <c r="DQ89" s="276">
        <v>81</v>
      </c>
      <c r="DR89" s="277">
        <v>380</v>
      </c>
      <c r="DS89" s="276">
        <v>115</v>
      </c>
      <c r="DT89" s="277">
        <v>500</v>
      </c>
      <c r="DU89" s="276">
        <v>149</v>
      </c>
      <c r="DV89" s="277"/>
      <c r="DW89" s="276"/>
      <c r="DX89" s="277"/>
      <c r="DY89" s="276"/>
      <c r="DZ89" s="277"/>
      <c r="EA89" s="276"/>
      <c r="EB89" s="277"/>
      <c r="EC89" s="276"/>
      <c r="ED89" s="277"/>
      <c r="EE89" s="276"/>
      <c r="EF89" s="277"/>
      <c r="EG89" s="276"/>
      <c r="EH89" s="277"/>
      <c r="EI89" s="278"/>
    </row>
    <row r="90" spans="1:139" ht="120" customHeight="1" x14ac:dyDescent="0.25">
      <c r="A90" s="134">
        <v>84</v>
      </c>
      <c r="B90" s="240" t="s">
        <v>133</v>
      </c>
      <c r="C90" s="240" t="s">
        <v>189</v>
      </c>
      <c r="D90" s="241">
        <f t="shared" si="89"/>
        <v>1019</v>
      </c>
      <c r="E90" s="242">
        <v>549</v>
      </c>
      <c r="F90" s="243">
        <v>395</v>
      </c>
      <c r="G90" s="243">
        <v>73</v>
      </c>
      <c r="H90" s="244">
        <v>17</v>
      </c>
      <c r="I90" s="242">
        <v>2</v>
      </c>
      <c r="J90" s="245">
        <f t="shared" si="63"/>
        <v>1036</v>
      </c>
      <c r="K90" s="246">
        <v>74</v>
      </c>
      <c r="L90" s="247">
        <v>52</v>
      </c>
      <c r="M90" s="247">
        <v>47</v>
      </c>
      <c r="N90" s="247">
        <v>59</v>
      </c>
      <c r="O90" s="247">
        <v>69</v>
      </c>
      <c r="P90" s="247"/>
      <c r="Q90" s="247"/>
      <c r="R90" s="247"/>
      <c r="S90" s="247"/>
      <c r="T90" s="247"/>
      <c r="U90" s="247"/>
      <c r="V90" s="247"/>
      <c r="W90" s="248">
        <f t="shared" si="64"/>
        <v>301</v>
      </c>
      <c r="X90" s="247">
        <v>110</v>
      </c>
      <c r="Y90" s="247">
        <v>21</v>
      </c>
      <c r="Z90" s="247">
        <v>20</v>
      </c>
      <c r="AA90" s="247">
        <v>2</v>
      </c>
      <c r="AB90" s="247">
        <v>6</v>
      </c>
      <c r="AC90" s="247"/>
      <c r="AD90" s="247"/>
      <c r="AE90" s="247"/>
      <c r="AF90" s="247"/>
      <c r="AG90" s="247"/>
      <c r="AH90" s="247"/>
      <c r="AI90" s="247"/>
      <c r="AJ90" s="249">
        <f t="shared" si="58"/>
        <v>159</v>
      </c>
      <c r="AK90" s="250">
        <f t="shared" si="59"/>
        <v>460</v>
      </c>
      <c r="AL90" s="251">
        <f t="shared" si="65"/>
        <v>852</v>
      </c>
      <c r="AM90" s="252">
        <f t="shared" si="66"/>
        <v>2</v>
      </c>
      <c r="AN90" s="253">
        <f t="shared" si="67"/>
        <v>554</v>
      </c>
      <c r="AO90" s="254">
        <v>31</v>
      </c>
      <c r="AP90" s="255">
        <v>20</v>
      </c>
      <c r="AQ90" s="255">
        <v>56</v>
      </c>
      <c r="AR90" s="255">
        <v>47</v>
      </c>
      <c r="AS90" s="255">
        <v>51</v>
      </c>
      <c r="AT90" s="255"/>
      <c r="AU90" s="255"/>
      <c r="AV90" s="255"/>
      <c r="AW90" s="255"/>
      <c r="AX90" s="255"/>
      <c r="AY90" s="255"/>
      <c r="AZ90" s="255"/>
      <c r="BA90" s="256">
        <f t="shared" si="60"/>
        <v>205</v>
      </c>
      <c r="BB90" s="257">
        <v>0</v>
      </c>
      <c r="BC90" s="257">
        <v>0</v>
      </c>
      <c r="BD90" s="257">
        <v>0</v>
      </c>
      <c r="BE90" s="257">
        <v>1</v>
      </c>
      <c r="BF90" s="257">
        <v>0</v>
      </c>
      <c r="BG90" s="257"/>
      <c r="BH90" s="257"/>
      <c r="BI90" s="257"/>
      <c r="BJ90" s="257"/>
      <c r="BK90" s="257"/>
      <c r="BL90" s="257"/>
      <c r="BM90" s="257"/>
      <c r="BN90" s="258">
        <f t="shared" si="61"/>
        <v>1</v>
      </c>
      <c r="BO90" s="259">
        <v>0</v>
      </c>
      <c r="BP90" s="243">
        <v>1</v>
      </c>
      <c r="BQ90" s="243">
        <v>3</v>
      </c>
      <c r="BR90" s="243">
        <v>0</v>
      </c>
      <c r="BS90" s="243">
        <v>0</v>
      </c>
      <c r="BT90" s="243"/>
      <c r="BU90" s="243"/>
      <c r="BV90" s="243"/>
      <c r="BW90" s="243"/>
      <c r="BX90" s="243"/>
      <c r="BY90" s="243"/>
      <c r="BZ90" s="260"/>
      <c r="CA90" s="261">
        <f t="shared" si="88"/>
        <v>4</v>
      </c>
      <c r="CB90" s="243">
        <v>0</v>
      </c>
      <c r="CC90" s="243">
        <v>0</v>
      </c>
      <c r="CD90" s="243">
        <v>8</v>
      </c>
      <c r="CE90" s="243">
        <v>1</v>
      </c>
      <c r="CF90" s="243">
        <v>0</v>
      </c>
      <c r="CG90" s="243"/>
      <c r="CH90" s="243"/>
      <c r="CI90" s="243"/>
      <c r="CJ90" s="243"/>
      <c r="CK90" s="243"/>
      <c r="CL90" s="243"/>
      <c r="CM90" s="243"/>
      <c r="CN90" s="262">
        <f t="shared" si="90"/>
        <v>9</v>
      </c>
      <c r="CO90" s="263">
        <f t="shared" si="68"/>
        <v>643</v>
      </c>
      <c r="CP90" s="264">
        <f t="shared" si="69"/>
        <v>2</v>
      </c>
      <c r="CQ90" s="265">
        <f t="shared" si="70"/>
        <v>544</v>
      </c>
      <c r="CR90" s="266">
        <f t="shared" si="71"/>
        <v>1187</v>
      </c>
      <c r="CS90" s="267">
        <f t="shared" si="62"/>
        <v>205</v>
      </c>
      <c r="CT90" s="268">
        <f t="shared" si="72"/>
        <v>0.20954795099281792</v>
      </c>
      <c r="CU90" s="268">
        <f t="shared" si="73"/>
        <v>0.13519222644697929</v>
      </c>
      <c r="CV90" s="268">
        <f t="shared" si="74"/>
        <v>0.37853823405154202</v>
      </c>
      <c r="CW90" s="268">
        <f t="shared" si="75"/>
        <v>0.31770173215040137</v>
      </c>
      <c r="CX90" s="268">
        <f t="shared" si="76"/>
        <v>0.34474017743979724</v>
      </c>
      <c r="CY90" s="268">
        <f t="shared" si="77"/>
        <v>0</v>
      </c>
      <c r="CZ90" s="268">
        <f t="shared" si="78"/>
        <v>0</v>
      </c>
      <c r="DA90" s="268">
        <f t="shared" si="79"/>
        <v>0</v>
      </c>
      <c r="DB90" s="268">
        <f t="shared" si="80"/>
        <v>0</v>
      </c>
      <c r="DC90" s="268">
        <f t="shared" si="81"/>
        <v>0</v>
      </c>
      <c r="DD90" s="268">
        <f t="shared" si="82"/>
        <v>0</v>
      </c>
      <c r="DE90" s="268">
        <f t="shared" si="83"/>
        <v>0</v>
      </c>
      <c r="DF90" s="269">
        <f t="shared" si="84"/>
        <v>1.3857203210815379</v>
      </c>
      <c r="DG90" s="270">
        <v>147.9375</v>
      </c>
      <c r="DH90" s="271" t="str">
        <f t="shared" si="85"/>
        <v>MUY BUENO</v>
      </c>
      <c r="DI90" s="272">
        <v>147.9375</v>
      </c>
      <c r="DJ90" s="273">
        <f t="shared" si="86"/>
        <v>192.31874999999999</v>
      </c>
      <c r="DK90" s="274">
        <f t="shared" si="87"/>
        <v>251.49375000000001</v>
      </c>
      <c r="DL90" s="275">
        <v>64</v>
      </c>
      <c r="DM90" s="276">
        <v>14</v>
      </c>
      <c r="DN90" s="277">
        <v>157</v>
      </c>
      <c r="DO90" s="276">
        <v>31</v>
      </c>
      <c r="DP90" s="277">
        <v>273</v>
      </c>
      <c r="DQ90" s="276">
        <v>55</v>
      </c>
      <c r="DR90" s="277">
        <v>388</v>
      </c>
      <c r="DS90" s="276">
        <v>76</v>
      </c>
      <c r="DT90" s="277">
        <v>499</v>
      </c>
      <c r="DU90" s="276">
        <v>93</v>
      </c>
      <c r="DV90" s="277"/>
      <c r="DW90" s="276"/>
      <c r="DX90" s="277"/>
      <c r="DY90" s="276"/>
      <c r="DZ90" s="277"/>
      <c r="EA90" s="276"/>
      <c r="EB90" s="277"/>
      <c r="EC90" s="276"/>
      <c r="ED90" s="277"/>
      <c r="EE90" s="276"/>
      <c r="EF90" s="277"/>
      <c r="EG90" s="276"/>
      <c r="EH90" s="277"/>
      <c r="EI90" s="278"/>
    </row>
    <row r="91" spans="1:139" ht="120" customHeight="1" x14ac:dyDescent="0.25">
      <c r="A91" s="134">
        <v>85</v>
      </c>
      <c r="B91" s="240" t="s">
        <v>134</v>
      </c>
      <c r="C91" s="240" t="s">
        <v>190</v>
      </c>
      <c r="D91" s="241">
        <f t="shared" si="89"/>
        <v>1065</v>
      </c>
      <c r="E91" s="242">
        <v>574</v>
      </c>
      <c r="F91" s="243">
        <v>413</v>
      </c>
      <c r="G91" s="243">
        <v>78</v>
      </c>
      <c r="H91" s="244">
        <v>21</v>
      </c>
      <c r="I91" s="242">
        <v>0</v>
      </c>
      <c r="J91" s="245">
        <f t="shared" si="63"/>
        <v>1086</v>
      </c>
      <c r="K91" s="246">
        <v>62</v>
      </c>
      <c r="L91" s="247">
        <v>39</v>
      </c>
      <c r="M91" s="247">
        <v>46</v>
      </c>
      <c r="N91" s="247">
        <v>68</v>
      </c>
      <c r="O91" s="247">
        <v>74</v>
      </c>
      <c r="P91" s="247"/>
      <c r="Q91" s="247"/>
      <c r="R91" s="247"/>
      <c r="S91" s="247"/>
      <c r="T91" s="247"/>
      <c r="U91" s="247"/>
      <c r="V91" s="247"/>
      <c r="W91" s="248">
        <f t="shared" si="64"/>
        <v>289</v>
      </c>
      <c r="X91" s="247">
        <v>151</v>
      </c>
      <c r="Y91" s="247">
        <v>14</v>
      </c>
      <c r="Z91" s="247">
        <v>25</v>
      </c>
      <c r="AA91" s="247">
        <v>29</v>
      </c>
      <c r="AB91" s="247">
        <v>66</v>
      </c>
      <c r="AC91" s="247"/>
      <c r="AD91" s="247"/>
      <c r="AE91" s="247"/>
      <c r="AF91" s="247"/>
      <c r="AG91" s="247"/>
      <c r="AH91" s="247"/>
      <c r="AI91" s="247"/>
      <c r="AJ91" s="249">
        <f t="shared" si="58"/>
        <v>285</v>
      </c>
      <c r="AK91" s="250">
        <f t="shared" si="59"/>
        <v>574</v>
      </c>
      <c r="AL91" s="251">
        <f t="shared" si="65"/>
        <v>863</v>
      </c>
      <c r="AM91" s="252">
        <f t="shared" si="66"/>
        <v>0</v>
      </c>
      <c r="AN91" s="253">
        <f t="shared" si="67"/>
        <v>698</v>
      </c>
      <c r="AO91" s="254">
        <v>46</v>
      </c>
      <c r="AP91" s="255">
        <v>18</v>
      </c>
      <c r="AQ91" s="255">
        <v>39</v>
      </c>
      <c r="AR91" s="255">
        <v>46</v>
      </c>
      <c r="AS91" s="255">
        <v>58</v>
      </c>
      <c r="AT91" s="255"/>
      <c r="AU91" s="295"/>
      <c r="AV91" s="295"/>
      <c r="AW91" s="295"/>
      <c r="AX91" s="295"/>
      <c r="AY91" s="295"/>
      <c r="AZ91" s="295"/>
      <c r="BA91" s="256">
        <f t="shared" si="60"/>
        <v>207</v>
      </c>
      <c r="BB91" s="257">
        <v>0</v>
      </c>
      <c r="BC91" s="257">
        <v>0</v>
      </c>
      <c r="BD91" s="257">
        <v>3</v>
      </c>
      <c r="BE91" s="257">
        <v>0</v>
      </c>
      <c r="BF91" s="257">
        <v>0</v>
      </c>
      <c r="BG91" s="257"/>
      <c r="BH91" s="257"/>
      <c r="BI91" s="257"/>
      <c r="BJ91" s="257"/>
      <c r="BK91" s="257"/>
      <c r="BL91" s="257"/>
      <c r="BM91" s="257"/>
      <c r="BN91" s="258">
        <f t="shared" si="61"/>
        <v>3</v>
      </c>
      <c r="BO91" s="259">
        <v>0</v>
      </c>
      <c r="BP91" s="243">
        <v>0</v>
      </c>
      <c r="BQ91" s="243">
        <v>2</v>
      </c>
      <c r="BR91" s="243">
        <v>0</v>
      </c>
      <c r="BS91" s="243">
        <v>3</v>
      </c>
      <c r="BT91" s="243"/>
      <c r="BU91" s="243"/>
      <c r="BV91" s="243"/>
      <c r="BW91" s="243"/>
      <c r="BX91" s="243"/>
      <c r="BY91" s="243"/>
      <c r="BZ91" s="260"/>
      <c r="CA91" s="261">
        <f t="shared" si="88"/>
        <v>5</v>
      </c>
      <c r="CB91" s="243">
        <v>0</v>
      </c>
      <c r="CC91" s="243">
        <v>1</v>
      </c>
      <c r="CD91" s="243">
        <v>8</v>
      </c>
      <c r="CE91" s="243">
        <v>0</v>
      </c>
      <c r="CF91" s="243">
        <v>0</v>
      </c>
      <c r="CG91" s="243"/>
      <c r="CH91" s="243"/>
      <c r="CI91" s="243"/>
      <c r="CJ91" s="243"/>
      <c r="CK91" s="243"/>
      <c r="CL91" s="243"/>
      <c r="CM91" s="243"/>
      <c r="CN91" s="262">
        <f t="shared" si="90"/>
        <v>9</v>
      </c>
      <c r="CO91" s="263">
        <f t="shared" si="68"/>
        <v>651</v>
      </c>
      <c r="CP91" s="264">
        <f t="shared" si="69"/>
        <v>0</v>
      </c>
      <c r="CQ91" s="265">
        <f t="shared" si="70"/>
        <v>686</v>
      </c>
      <c r="CR91" s="266">
        <f t="shared" si="71"/>
        <v>1337</v>
      </c>
      <c r="CS91" s="267">
        <f t="shared" si="62"/>
        <v>207</v>
      </c>
      <c r="CT91" s="268">
        <f t="shared" si="72"/>
        <v>0.31094212082805239</v>
      </c>
      <c r="CU91" s="268">
        <f t="shared" si="73"/>
        <v>0.12167300380228137</v>
      </c>
      <c r="CV91" s="268">
        <f t="shared" si="74"/>
        <v>0.26362484157160965</v>
      </c>
      <c r="CW91" s="268">
        <f t="shared" si="75"/>
        <v>0.31094212082805239</v>
      </c>
      <c r="CX91" s="268">
        <f t="shared" si="76"/>
        <v>0.39205745669623998</v>
      </c>
      <c r="CY91" s="268">
        <f t="shared" si="77"/>
        <v>0</v>
      </c>
      <c r="CZ91" s="268">
        <f t="shared" si="78"/>
        <v>0</v>
      </c>
      <c r="DA91" s="268">
        <f t="shared" si="79"/>
        <v>0</v>
      </c>
      <c r="DB91" s="268">
        <f t="shared" si="80"/>
        <v>0</v>
      </c>
      <c r="DC91" s="268">
        <f t="shared" si="81"/>
        <v>0</v>
      </c>
      <c r="DD91" s="268">
        <f t="shared" si="82"/>
        <v>0</v>
      </c>
      <c r="DE91" s="268">
        <f t="shared" si="83"/>
        <v>0</v>
      </c>
      <c r="DF91" s="269">
        <f t="shared" si="84"/>
        <v>1.3992395437262359</v>
      </c>
      <c r="DG91" s="270">
        <v>147.9375</v>
      </c>
      <c r="DH91" s="271" t="str">
        <f t="shared" si="85"/>
        <v>MUY BUENO</v>
      </c>
      <c r="DI91" s="272">
        <v>147.9375</v>
      </c>
      <c r="DJ91" s="273">
        <f t="shared" si="86"/>
        <v>192.31874999999999</v>
      </c>
      <c r="DK91" s="274">
        <f t="shared" si="87"/>
        <v>251.49375000000001</v>
      </c>
      <c r="DL91" s="275">
        <v>70</v>
      </c>
      <c r="DM91" s="276">
        <v>12</v>
      </c>
      <c r="DN91" s="277">
        <v>149</v>
      </c>
      <c r="DO91" s="276">
        <v>19</v>
      </c>
      <c r="DP91" s="277">
        <v>262</v>
      </c>
      <c r="DQ91" s="276">
        <v>44</v>
      </c>
      <c r="DR91" s="277">
        <v>385</v>
      </c>
      <c r="DS91" s="276">
        <v>62</v>
      </c>
      <c r="DT91" s="277">
        <v>522</v>
      </c>
      <c r="DU91" s="276">
        <v>90</v>
      </c>
      <c r="DV91" s="277"/>
      <c r="DW91" s="276"/>
      <c r="DX91" s="277"/>
      <c r="DY91" s="276"/>
      <c r="DZ91" s="277"/>
      <c r="EA91" s="276"/>
      <c r="EB91" s="277"/>
      <c r="EC91" s="276"/>
      <c r="ED91" s="277"/>
      <c r="EE91" s="276"/>
      <c r="EF91" s="277"/>
      <c r="EG91" s="276"/>
      <c r="EH91" s="277"/>
      <c r="EI91" s="278"/>
    </row>
    <row r="92" spans="1:139" ht="120" customHeight="1" x14ac:dyDescent="0.25">
      <c r="A92" s="134">
        <v>86</v>
      </c>
      <c r="B92" s="240" t="s">
        <v>135</v>
      </c>
      <c r="C92" s="240" t="s">
        <v>191</v>
      </c>
      <c r="D92" s="241">
        <f t="shared" si="89"/>
        <v>431</v>
      </c>
      <c r="E92" s="242">
        <v>119</v>
      </c>
      <c r="F92" s="243">
        <v>308</v>
      </c>
      <c r="G92" s="243">
        <v>4</v>
      </c>
      <c r="H92" s="244">
        <v>0</v>
      </c>
      <c r="I92" s="242">
        <v>0</v>
      </c>
      <c r="J92" s="245">
        <f t="shared" si="63"/>
        <v>431</v>
      </c>
      <c r="K92" s="246">
        <v>10</v>
      </c>
      <c r="L92" s="247">
        <v>12</v>
      </c>
      <c r="M92" s="247">
        <v>15</v>
      </c>
      <c r="N92" s="247">
        <v>20</v>
      </c>
      <c r="O92" s="247">
        <v>73</v>
      </c>
      <c r="P92" s="247"/>
      <c r="Q92" s="247"/>
      <c r="R92" s="247"/>
      <c r="S92" s="247"/>
      <c r="T92" s="247"/>
      <c r="U92" s="247"/>
      <c r="V92" s="247"/>
      <c r="W92" s="248">
        <f t="shared" si="64"/>
        <v>130</v>
      </c>
      <c r="X92" s="247">
        <v>10</v>
      </c>
      <c r="Y92" s="247">
        <v>10</v>
      </c>
      <c r="Z92" s="247">
        <v>25</v>
      </c>
      <c r="AA92" s="247">
        <v>5</v>
      </c>
      <c r="AB92" s="247">
        <v>25</v>
      </c>
      <c r="AC92" s="247"/>
      <c r="AD92" s="247"/>
      <c r="AE92" s="247"/>
      <c r="AF92" s="247"/>
      <c r="AG92" s="247"/>
      <c r="AH92" s="247"/>
      <c r="AI92" s="247"/>
      <c r="AJ92" s="249">
        <f t="shared" si="58"/>
        <v>75</v>
      </c>
      <c r="AK92" s="250">
        <f t="shared" si="59"/>
        <v>205</v>
      </c>
      <c r="AL92" s="251">
        <f t="shared" si="65"/>
        <v>249</v>
      </c>
      <c r="AM92" s="252">
        <f t="shared" si="66"/>
        <v>0</v>
      </c>
      <c r="AN92" s="253">
        <f t="shared" si="67"/>
        <v>383</v>
      </c>
      <c r="AO92" s="254">
        <v>11</v>
      </c>
      <c r="AP92" s="255">
        <v>3</v>
      </c>
      <c r="AQ92" s="255">
        <v>18</v>
      </c>
      <c r="AR92" s="255">
        <v>18</v>
      </c>
      <c r="AS92" s="255">
        <v>12</v>
      </c>
      <c r="AT92" s="255"/>
      <c r="AU92" s="255"/>
      <c r="AV92" s="255"/>
      <c r="AW92" s="255"/>
      <c r="AX92" s="255"/>
      <c r="AY92" s="255"/>
      <c r="AZ92" s="255"/>
      <c r="BA92" s="256">
        <f t="shared" si="60"/>
        <v>62</v>
      </c>
      <c r="BB92" s="257">
        <v>1</v>
      </c>
      <c r="BC92" s="257">
        <v>0</v>
      </c>
      <c r="BD92" s="257">
        <v>0</v>
      </c>
      <c r="BE92" s="257">
        <v>0</v>
      </c>
      <c r="BF92" s="257">
        <v>0</v>
      </c>
      <c r="BG92" s="257"/>
      <c r="BH92" s="257"/>
      <c r="BI92" s="257"/>
      <c r="BJ92" s="257"/>
      <c r="BK92" s="257"/>
      <c r="BL92" s="257"/>
      <c r="BM92" s="257"/>
      <c r="BN92" s="258">
        <f t="shared" si="61"/>
        <v>1</v>
      </c>
      <c r="BO92" s="259">
        <v>0</v>
      </c>
      <c r="BP92" s="243">
        <v>0</v>
      </c>
      <c r="BQ92" s="243">
        <v>0</v>
      </c>
      <c r="BR92" s="243">
        <v>1</v>
      </c>
      <c r="BS92" s="243">
        <v>1</v>
      </c>
      <c r="BT92" s="243"/>
      <c r="BU92" s="243"/>
      <c r="BV92" s="243"/>
      <c r="BW92" s="243"/>
      <c r="BX92" s="243"/>
      <c r="BY92" s="243"/>
      <c r="BZ92" s="260"/>
      <c r="CA92" s="261">
        <f t="shared" si="88"/>
        <v>2</v>
      </c>
      <c r="CB92" s="243">
        <v>0</v>
      </c>
      <c r="CC92" s="243">
        <v>0</v>
      </c>
      <c r="CD92" s="243">
        <v>0</v>
      </c>
      <c r="CE92" s="243">
        <v>1</v>
      </c>
      <c r="CF92" s="243">
        <v>0</v>
      </c>
      <c r="CG92" s="243"/>
      <c r="CH92" s="243"/>
      <c r="CI92" s="243"/>
      <c r="CJ92" s="243"/>
      <c r="CK92" s="243"/>
      <c r="CL92" s="243"/>
      <c r="CM92" s="243"/>
      <c r="CN92" s="262">
        <f t="shared" si="90"/>
        <v>1</v>
      </c>
      <c r="CO92" s="263">
        <f t="shared" ref="CO92:CO100" si="91">AL92-BA92-CA92</f>
        <v>185</v>
      </c>
      <c r="CP92" s="264">
        <f t="shared" si="69"/>
        <v>0</v>
      </c>
      <c r="CQ92" s="265">
        <f t="shared" si="70"/>
        <v>381</v>
      </c>
      <c r="CR92" s="266">
        <f t="shared" si="71"/>
        <v>566</v>
      </c>
      <c r="CS92" s="267">
        <f t="shared" si="62"/>
        <v>62</v>
      </c>
      <c r="CT92" s="268">
        <f t="shared" si="72"/>
        <v>7.2424407025167489E-2</v>
      </c>
      <c r="CU92" s="268">
        <f t="shared" si="73"/>
        <v>1.9752111006863859E-2</v>
      </c>
      <c r="CV92" s="268">
        <f t="shared" si="74"/>
        <v>0.11851266604118316</v>
      </c>
      <c r="CW92" s="268">
        <f t="shared" si="75"/>
        <v>0.11851266604118316</v>
      </c>
      <c r="CX92" s="268">
        <f t="shared" si="76"/>
        <v>7.9008444027455438E-2</v>
      </c>
      <c r="CY92" s="268">
        <f t="shared" si="77"/>
        <v>0</v>
      </c>
      <c r="CZ92" s="268">
        <f t="shared" si="78"/>
        <v>0</v>
      </c>
      <c r="DA92" s="268">
        <f t="shared" si="79"/>
        <v>0</v>
      </c>
      <c r="DB92" s="268">
        <f t="shared" si="80"/>
        <v>0</v>
      </c>
      <c r="DC92" s="268">
        <f t="shared" si="81"/>
        <v>0</v>
      </c>
      <c r="DD92" s="268">
        <f t="shared" si="82"/>
        <v>0</v>
      </c>
      <c r="DE92" s="268">
        <f t="shared" si="83"/>
        <v>0</v>
      </c>
      <c r="DF92" s="269">
        <f t="shared" si="84"/>
        <v>0.40821029414185311</v>
      </c>
      <c r="DG92" s="270">
        <v>151.88249999999999</v>
      </c>
      <c r="DH92" s="271" t="str">
        <f t="shared" si="85"/>
        <v>MUY BUENO</v>
      </c>
      <c r="DI92" s="272">
        <v>151.88249999999999</v>
      </c>
      <c r="DJ92" s="273">
        <f t="shared" si="86"/>
        <v>197.44725</v>
      </c>
      <c r="DK92" s="274">
        <f t="shared" si="87"/>
        <v>258.20024999999998</v>
      </c>
      <c r="DL92" s="275">
        <v>66</v>
      </c>
      <c r="DM92" s="276">
        <v>12</v>
      </c>
      <c r="DN92" s="277">
        <v>92</v>
      </c>
      <c r="DO92" s="276">
        <v>18</v>
      </c>
      <c r="DP92" s="277">
        <v>141</v>
      </c>
      <c r="DQ92" s="276">
        <v>41</v>
      </c>
      <c r="DR92" s="277">
        <v>198</v>
      </c>
      <c r="DS92" s="276">
        <v>63</v>
      </c>
      <c r="DT92" s="277">
        <v>336</v>
      </c>
      <c r="DU92" s="276">
        <v>109</v>
      </c>
      <c r="DV92" s="277"/>
      <c r="DW92" s="276"/>
      <c r="DX92" s="277"/>
      <c r="DY92" s="276"/>
      <c r="DZ92" s="277"/>
      <c r="EA92" s="276"/>
      <c r="EB92" s="277"/>
      <c r="EC92" s="276"/>
      <c r="ED92" s="277"/>
      <c r="EE92" s="276"/>
      <c r="EF92" s="277"/>
      <c r="EG92" s="276"/>
      <c r="EH92" s="277"/>
      <c r="EI92" s="278"/>
    </row>
    <row r="93" spans="1:139" ht="120" customHeight="1" x14ac:dyDescent="0.25">
      <c r="A93" s="134">
        <v>87</v>
      </c>
      <c r="B93" s="240" t="s">
        <v>136</v>
      </c>
      <c r="C93" s="240" t="s">
        <v>192</v>
      </c>
      <c r="D93" s="241">
        <f t="shared" si="89"/>
        <v>478</v>
      </c>
      <c r="E93" s="242">
        <v>78</v>
      </c>
      <c r="F93" s="243">
        <v>395</v>
      </c>
      <c r="G93" s="243">
        <v>5</v>
      </c>
      <c r="H93" s="244">
        <v>0</v>
      </c>
      <c r="I93" s="242">
        <v>0</v>
      </c>
      <c r="J93" s="245">
        <f t="shared" si="63"/>
        <v>478</v>
      </c>
      <c r="K93" s="246">
        <v>41</v>
      </c>
      <c r="L93" s="247">
        <v>39</v>
      </c>
      <c r="M93" s="247">
        <v>45</v>
      </c>
      <c r="N93" s="247">
        <v>55</v>
      </c>
      <c r="O93" s="247">
        <v>140</v>
      </c>
      <c r="P93" s="247"/>
      <c r="Q93" s="247"/>
      <c r="R93" s="247"/>
      <c r="S93" s="247"/>
      <c r="T93" s="247"/>
      <c r="U93" s="247"/>
      <c r="V93" s="247"/>
      <c r="W93" s="248">
        <f t="shared" si="64"/>
        <v>320</v>
      </c>
      <c r="X93" s="247">
        <v>39</v>
      </c>
      <c r="Y93" s="247">
        <v>10</v>
      </c>
      <c r="Z93" s="247">
        <v>13</v>
      </c>
      <c r="AA93" s="247">
        <v>28</v>
      </c>
      <c r="AB93" s="247">
        <v>94</v>
      </c>
      <c r="AC93" s="247"/>
      <c r="AD93" s="247"/>
      <c r="AE93" s="247"/>
      <c r="AF93" s="247"/>
      <c r="AG93" s="247"/>
      <c r="AH93" s="247"/>
      <c r="AI93" s="247"/>
      <c r="AJ93" s="249">
        <f t="shared" si="58"/>
        <v>184</v>
      </c>
      <c r="AK93" s="250">
        <f t="shared" si="59"/>
        <v>504</v>
      </c>
      <c r="AL93" s="251">
        <f t="shared" si="65"/>
        <v>398</v>
      </c>
      <c r="AM93" s="252">
        <f t="shared" si="66"/>
        <v>0</v>
      </c>
      <c r="AN93" s="253">
        <f t="shared" si="67"/>
        <v>579</v>
      </c>
      <c r="AO93" s="254">
        <v>27</v>
      </c>
      <c r="AP93" s="255">
        <v>15</v>
      </c>
      <c r="AQ93" s="255">
        <v>45</v>
      </c>
      <c r="AR93" s="255">
        <v>66</v>
      </c>
      <c r="AS93" s="255">
        <v>46</v>
      </c>
      <c r="AT93" s="255"/>
      <c r="AU93" s="255"/>
      <c r="AV93" s="255"/>
      <c r="AW93" s="255"/>
      <c r="AX93" s="255"/>
      <c r="AY93" s="255"/>
      <c r="AZ93" s="255"/>
      <c r="BA93" s="256">
        <f t="shared" si="60"/>
        <v>199</v>
      </c>
      <c r="BB93" s="257">
        <v>1</v>
      </c>
      <c r="BC93" s="257">
        <v>0</v>
      </c>
      <c r="BD93" s="257">
        <v>3</v>
      </c>
      <c r="BE93" s="257">
        <v>0</v>
      </c>
      <c r="BF93" s="257">
        <v>0</v>
      </c>
      <c r="BG93" s="257"/>
      <c r="BH93" s="257"/>
      <c r="BI93" s="257"/>
      <c r="BJ93" s="257"/>
      <c r="BK93" s="257"/>
      <c r="BL93" s="257"/>
      <c r="BM93" s="257"/>
      <c r="BN93" s="258">
        <f t="shared" si="61"/>
        <v>4</v>
      </c>
      <c r="BO93" s="259">
        <v>0</v>
      </c>
      <c r="BP93" s="243">
        <v>0</v>
      </c>
      <c r="BQ93" s="243">
        <v>0</v>
      </c>
      <c r="BR93" s="243">
        <v>1</v>
      </c>
      <c r="BS93" s="243">
        <v>4</v>
      </c>
      <c r="BT93" s="243"/>
      <c r="BU93" s="243"/>
      <c r="BV93" s="243"/>
      <c r="BW93" s="243"/>
      <c r="BX93" s="243"/>
      <c r="BY93" s="243"/>
      <c r="BZ93" s="260"/>
      <c r="CA93" s="261">
        <f t="shared" si="88"/>
        <v>5</v>
      </c>
      <c r="CB93" s="243">
        <v>0</v>
      </c>
      <c r="CC93" s="243">
        <v>0</v>
      </c>
      <c r="CD93" s="243">
        <v>1</v>
      </c>
      <c r="CE93" s="243">
        <v>0</v>
      </c>
      <c r="CF93" s="243">
        <v>0</v>
      </c>
      <c r="CG93" s="243"/>
      <c r="CH93" s="243"/>
      <c r="CI93" s="243"/>
      <c r="CJ93" s="243"/>
      <c r="CK93" s="243"/>
      <c r="CL93" s="243"/>
      <c r="CM93" s="243"/>
      <c r="CN93" s="262">
        <f t="shared" si="90"/>
        <v>1</v>
      </c>
      <c r="CO93" s="263">
        <f t="shared" si="91"/>
        <v>194</v>
      </c>
      <c r="CP93" s="264">
        <f t="shared" si="69"/>
        <v>0</v>
      </c>
      <c r="CQ93" s="265">
        <f t="shared" si="70"/>
        <v>574</v>
      </c>
      <c r="CR93" s="266">
        <f t="shared" si="71"/>
        <v>768</v>
      </c>
      <c r="CS93" s="267">
        <f t="shared" si="62"/>
        <v>199</v>
      </c>
      <c r="CT93" s="268">
        <f t="shared" si="72"/>
        <v>9.5721768725571005E-2</v>
      </c>
      <c r="CU93" s="268">
        <f t="shared" si="73"/>
        <v>5.3178760403095007E-2</v>
      </c>
      <c r="CV93" s="268">
        <f t="shared" si="74"/>
        <v>0.15953628120928501</v>
      </c>
      <c r="CW93" s="268">
        <f t="shared" si="75"/>
        <v>0.23398654577361802</v>
      </c>
      <c r="CX93" s="268">
        <f t="shared" si="76"/>
        <v>0.16308153190282468</v>
      </c>
      <c r="CY93" s="268">
        <f t="shared" si="77"/>
        <v>0</v>
      </c>
      <c r="CZ93" s="268">
        <f t="shared" si="78"/>
        <v>0</v>
      </c>
      <c r="DA93" s="268">
        <f t="shared" si="79"/>
        <v>0</v>
      </c>
      <c r="DB93" s="268">
        <f t="shared" si="80"/>
        <v>0</v>
      </c>
      <c r="DC93" s="268">
        <f t="shared" si="81"/>
        <v>0</v>
      </c>
      <c r="DD93" s="268">
        <f t="shared" si="82"/>
        <v>0</v>
      </c>
      <c r="DE93" s="268">
        <f t="shared" si="83"/>
        <v>0</v>
      </c>
      <c r="DF93" s="269">
        <f t="shared" si="84"/>
        <v>0.70550488801439371</v>
      </c>
      <c r="DG93" s="270">
        <v>282.0675</v>
      </c>
      <c r="DH93" s="271" t="str">
        <f t="shared" si="85"/>
        <v>MUY BUENO</v>
      </c>
      <c r="DI93" s="272">
        <v>282.0675</v>
      </c>
      <c r="DJ93" s="273">
        <f t="shared" si="86"/>
        <v>366.68774999999999</v>
      </c>
      <c r="DK93" s="274">
        <f t="shared" si="87"/>
        <v>479.51474999999999</v>
      </c>
      <c r="DL93" s="275">
        <v>32</v>
      </c>
      <c r="DM93" s="276">
        <v>4</v>
      </c>
      <c r="DN93" s="277">
        <v>55</v>
      </c>
      <c r="DO93" s="276">
        <v>6</v>
      </c>
      <c r="DP93" s="277">
        <v>75</v>
      </c>
      <c r="DQ93" s="276">
        <v>16</v>
      </c>
      <c r="DR93" s="277">
        <v>108</v>
      </c>
      <c r="DS93" s="276">
        <v>23</v>
      </c>
      <c r="DT93" s="277">
        <v>228</v>
      </c>
      <c r="DU93" s="276">
        <v>37</v>
      </c>
      <c r="DV93" s="277"/>
      <c r="DW93" s="276"/>
      <c r="DX93" s="277"/>
      <c r="DY93" s="276"/>
      <c r="DZ93" s="277"/>
      <c r="EA93" s="276"/>
      <c r="EB93" s="277"/>
      <c r="EC93" s="276"/>
      <c r="ED93" s="277"/>
      <c r="EE93" s="276"/>
      <c r="EF93" s="277"/>
      <c r="EG93" s="276"/>
      <c r="EH93" s="277"/>
      <c r="EI93" s="278"/>
    </row>
    <row r="94" spans="1:139" ht="120" customHeight="1" x14ac:dyDescent="0.25">
      <c r="A94" s="134">
        <v>88</v>
      </c>
      <c r="B94" s="240" t="s">
        <v>137</v>
      </c>
      <c r="C94" s="240" t="s">
        <v>193</v>
      </c>
      <c r="D94" s="241">
        <f t="shared" si="89"/>
        <v>1319</v>
      </c>
      <c r="E94" s="242">
        <v>367</v>
      </c>
      <c r="F94" s="243">
        <v>850</v>
      </c>
      <c r="G94" s="243">
        <v>95</v>
      </c>
      <c r="H94" s="244">
        <v>18</v>
      </c>
      <c r="I94" s="242">
        <v>7</v>
      </c>
      <c r="J94" s="245">
        <f t="shared" si="63"/>
        <v>1337</v>
      </c>
      <c r="K94" s="246">
        <v>78</v>
      </c>
      <c r="L94" s="247">
        <v>36</v>
      </c>
      <c r="M94" s="247">
        <v>10</v>
      </c>
      <c r="N94" s="247">
        <v>51</v>
      </c>
      <c r="O94" s="247">
        <v>117</v>
      </c>
      <c r="P94" s="247"/>
      <c r="Q94" s="247"/>
      <c r="R94" s="247"/>
      <c r="S94" s="247"/>
      <c r="T94" s="247"/>
      <c r="U94" s="247"/>
      <c r="V94" s="247"/>
      <c r="W94" s="248">
        <f t="shared" si="64"/>
        <v>292</v>
      </c>
      <c r="X94" s="247">
        <v>13</v>
      </c>
      <c r="Y94" s="247">
        <v>6</v>
      </c>
      <c r="Z94" s="247">
        <v>20</v>
      </c>
      <c r="AA94" s="247">
        <v>34</v>
      </c>
      <c r="AB94" s="247">
        <v>24</v>
      </c>
      <c r="AC94" s="247"/>
      <c r="AD94" s="247"/>
      <c r="AE94" s="247"/>
      <c r="AF94" s="247"/>
      <c r="AG94" s="247"/>
      <c r="AH94" s="247"/>
      <c r="AI94" s="247"/>
      <c r="AJ94" s="249">
        <f t="shared" si="58"/>
        <v>97</v>
      </c>
      <c r="AK94" s="250">
        <f t="shared" si="59"/>
        <v>389</v>
      </c>
      <c r="AL94" s="251">
        <f t="shared" si="65"/>
        <v>666</v>
      </c>
      <c r="AM94" s="252">
        <f t="shared" si="66"/>
        <v>7</v>
      </c>
      <c r="AN94" s="253">
        <f t="shared" si="67"/>
        <v>947</v>
      </c>
      <c r="AO94" s="254">
        <v>60</v>
      </c>
      <c r="AP94" s="255">
        <v>21</v>
      </c>
      <c r="AQ94" s="255">
        <v>38</v>
      </c>
      <c r="AR94" s="255">
        <v>31</v>
      </c>
      <c r="AS94" s="255">
        <v>25</v>
      </c>
      <c r="AT94" s="255"/>
      <c r="AU94" s="255"/>
      <c r="AV94" s="255"/>
      <c r="AW94" s="255"/>
      <c r="AX94" s="255"/>
      <c r="AY94" s="255"/>
      <c r="AZ94" s="255"/>
      <c r="BA94" s="256">
        <f>SUM(AO94:AZ94)</f>
        <v>175</v>
      </c>
      <c r="BB94" s="257">
        <v>1</v>
      </c>
      <c r="BC94" s="257">
        <v>0</v>
      </c>
      <c r="BD94" s="257">
        <v>0</v>
      </c>
      <c r="BE94" s="257">
        <v>0</v>
      </c>
      <c r="BF94" s="257">
        <v>0</v>
      </c>
      <c r="BG94" s="257"/>
      <c r="BH94" s="257"/>
      <c r="BI94" s="257"/>
      <c r="BJ94" s="257"/>
      <c r="BK94" s="257"/>
      <c r="BL94" s="257"/>
      <c r="BM94" s="257"/>
      <c r="BN94" s="258">
        <f t="shared" si="61"/>
        <v>1</v>
      </c>
      <c r="BO94" s="259">
        <v>0</v>
      </c>
      <c r="BP94" s="243">
        <v>0</v>
      </c>
      <c r="BQ94" s="243">
        <v>0</v>
      </c>
      <c r="BR94" s="243">
        <v>0</v>
      </c>
      <c r="BS94" s="243">
        <v>0</v>
      </c>
      <c r="BT94" s="243"/>
      <c r="BU94" s="243"/>
      <c r="BV94" s="243"/>
      <c r="BW94" s="243"/>
      <c r="BX94" s="243"/>
      <c r="BY94" s="243"/>
      <c r="BZ94" s="260"/>
      <c r="CA94" s="261">
        <f t="shared" si="88"/>
        <v>0</v>
      </c>
      <c r="CB94" s="243">
        <v>0</v>
      </c>
      <c r="CC94" s="243">
        <v>0</v>
      </c>
      <c r="CD94" s="243">
        <v>0</v>
      </c>
      <c r="CE94" s="243">
        <v>0</v>
      </c>
      <c r="CF94" s="243">
        <v>0</v>
      </c>
      <c r="CG94" s="243"/>
      <c r="CH94" s="243"/>
      <c r="CI94" s="243"/>
      <c r="CJ94" s="243"/>
      <c r="CK94" s="243"/>
      <c r="CL94" s="243"/>
      <c r="CM94" s="243"/>
      <c r="CN94" s="262">
        <f t="shared" si="90"/>
        <v>0</v>
      </c>
      <c r="CO94" s="263">
        <f t="shared" si="91"/>
        <v>491</v>
      </c>
      <c r="CP94" s="264">
        <f t="shared" si="69"/>
        <v>7</v>
      </c>
      <c r="CQ94" s="265">
        <f t="shared" si="70"/>
        <v>946</v>
      </c>
      <c r="CR94" s="266">
        <f t="shared" si="71"/>
        <v>1437</v>
      </c>
      <c r="CS94" s="267">
        <f t="shared" si="62"/>
        <v>175</v>
      </c>
      <c r="CT94" s="268">
        <f t="shared" si="72"/>
        <v>0.21271504161238003</v>
      </c>
      <c r="CU94" s="268">
        <f t="shared" si="73"/>
        <v>7.4450264564333013E-2</v>
      </c>
      <c r="CV94" s="268">
        <f t="shared" si="74"/>
        <v>0.13471952635450735</v>
      </c>
      <c r="CW94" s="268">
        <f t="shared" si="75"/>
        <v>0.10990277149972967</v>
      </c>
      <c r="CX94" s="268">
        <f t="shared" si="76"/>
        <v>8.8631267338491679E-2</v>
      </c>
      <c r="CY94" s="268">
        <f t="shared" si="77"/>
        <v>0</v>
      </c>
      <c r="CZ94" s="268">
        <f t="shared" si="78"/>
        <v>0</v>
      </c>
      <c r="DA94" s="268">
        <f t="shared" si="79"/>
        <v>0</v>
      </c>
      <c r="DB94" s="268">
        <f t="shared" si="80"/>
        <v>0</v>
      </c>
      <c r="DC94" s="268">
        <f t="shared" si="81"/>
        <v>0</v>
      </c>
      <c r="DD94" s="268">
        <f t="shared" si="82"/>
        <v>0</v>
      </c>
      <c r="DE94" s="268">
        <f t="shared" si="83"/>
        <v>0</v>
      </c>
      <c r="DF94" s="269">
        <f t="shared" si="84"/>
        <v>0.62041887136944174</v>
      </c>
      <c r="DG94" s="270">
        <v>282.0675</v>
      </c>
      <c r="DH94" s="271" t="str">
        <f t="shared" si="85"/>
        <v>MUY BUENO</v>
      </c>
      <c r="DI94" s="272">
        <v>282.0675</v>
      </c>
      <c r="DJ94" s="273">
        <f t="shared" si="86"/>
        <v>366.68774999999999</v>
      </c>
      <c r="DK94" s="274">
        <f t="shared" si="87"/>
        <v>479.51474999999999</v>
      </c>
      <c r="DL94" s="275">
        <v>69</v>
      </c>
      <c r="DM94" s="276">
        <v>13</v>
      </c>
      <c r="DN94" s="277">
        <v>116</v>
      </c>
      <c r="DO94" s="276">
        <v>26</v>
      </c>
      <c r="DP94" s="277">
        <v>203</v>
      </c>
      <c r="DQ94" s="276">
        <v>37</v>
      </c>
      <c r="DR94" s="277">
        <v>252</v>
      </c>
      <c r="DS94" s="276">
        <v>49</v>
      </c>
      <c r="DT94" s="277">
        <v>347</v>
      </c>
      <c r="DU94" s="276">
        <v>57</v>
      </c>
      <c r="DV94" s="277"/>
      <c r="DW94" s="276"/>
      <c r="DX94" s="277"/>
      <c r="DY94" s="276"/>
      <c r="DZ94" s="277"/>
      <c r="EA94" s="276"/>
      <c r="EB94" s="277"/>
      <c r="EC94" s="276"/>
      <c r="ED94" s="277"/>
      <c r="EE94" s="276"/>
      <c r="EF94" s="277"/>
      <c r="EG94" s="276"/>
      <c r="EH94" s="277"/>
      <c r="EI94" s="278"/>
    </row>
    <row r="95" spans="1:139" ht="120" customHeight="1" x14ac:dyDescent="0.25">
      <c r="A95" s="134">
        <v>89</v>
      </c>
      <c r="B95" s="240" t="s">
        <v>138</v>
      </c>
      <c r="C95" s="240" t="s">
        <v>194</v>
      </c>
      <c r="D95" s="241">
        <f t="shared" si="89"/>
        <v>748</v>
      </c>
      <c r="E95" s="242">
        <v>233</v>
      </c>
      <c r="F95" s="243">
        <v>457</v>
      </c>
      <c r="G95" s="243">
        <v>48</v>
      </c>
      <c r="H95" s="244">
        <v>8</v>
      </c>
      <c r="I95" s="242">
        <v>10</v>
      </c>
      <c r="J95" s="245">
        <f t="shared" si="63"/>
        <v>756</v>
      </c>
      <c r="K95" s="246">
        <v>57</v>
      </c>
      <c r="L95" s="247">
        <v>7</v>
      </c>
      <c r="M95" s="247">
        <v>52</v>
      </c>
      <c r="N95" s="247">
        <v>48</v>
      </c>
      <c r="O95" s="247">
        <v>17</v>
      </c>
      <c r="P95" s="247"/>
      <c r="Q95" s="247"/>
      <c r="R95" s="247"/>
      <c r="S95" s="247"/>
      <c r="T95" s="247"/>
      <c r="U95" s="247"/>
      <c r="V95" s="247"/>
      <c r="W95" s="248">
        <f t="shared" si="64"/>
        <v>181</v>
      </c>
      <c r="X95" s="247">
        <v>17</v>
      </c>
      <c r="Y95" s="247">
        <v>6</v>
      </c>
      <c r="Z95" s="247">
        <v>22</v>
      </c>
      <c r="AA95" s="247">
        <v>8</v>
      </c>
      <c r="AB95" s="247">
        <v>26</v>
      </c>
      <c r="AC95" s="247"/>
      <c r="AD95" s="247"/>
      <c r="AE95" s="247"/>
      <c r="AF95" s="247"/>
      <c r="AG95" s="247"/>
      <c r="AH95" s="247"/>
      <c r="AI95" s="247"/>
      <c r="AJ95" s="249">
        <f t="shared" si="58"/>
        <v>79</v>
      </c>
      <c r="AK95" s="250">
        <f t="shared" si="59"/>
        <v>260</v>
      </c>
      <c r="AL95" s="251">
        <f t="shared" si="65"/>
        <v>424</v>
      </c>
      <c r="AM95" s="252">
        <f t="shared" si="66"/>
        <v>10</v>
      </c>
      <c r="AN95" s="253">
        <f t="shared" si="67"/>
        <v>536</v>
      </c>
      <c r="AO95" s="254">
        <v>15</v>
      </c>
      <c r="AP95" s="255">
        <v>4</v>
      </c>
      <c r="AQ95" s="255">
        <v>22</v>
      </c>
      <c r="AR95" s="255">
        <v>15</v>
      </c>
      <c r="AS95" s="255">
        <v>45</v>
      </c>
      <c r="AT95" s="255"/>
      <c r="AU95" s="255"/>
      <c r="AV95" s="255"/>
      <c r="AW95" s="255"/>
      <c r="AX95" s="255"/>
      <c r="AY95" s="255"/>
      <c r="AZ95" s="255"/>
      <c r="BA95" s="256">
        <f t="shared" si="60"/>
        <v>101</v>
      </c>
      <c r="BB95" s="257">
        <v>0</v>
      </c>
      <c r="BC95" s="257">
        <v>0</v>
      </c>
      <c r="BD95" s="257">
        <v>0</v>
      </c>
      <c r="BE95" s="257">
        <v>0</v>
      </c>
      <c r="BF95" s="257">
        <v>1</v>
      </c>
      <c r="BG95" s="257"/>
      <c r="BH95" s="257"/>
      <c r="BI95" s="257"/>
      <c r="BJ95" s="257"/>
      <c r="BK95" s="257"/>
      <c r="BL95" s="257"/>
      <c r="BM95" s="257"/>
      <c r="BN95" s="258">
        <f t="shared" si="61"/>
        <v>1</v>
      </c>
      <c r="BO95" s="259">
        <v>0</v>
      </c>
      <c r="BP95" s="243">
        <v>0</v>
      </c>
      <c r="BQ95" s="243">
        <v>0</v>
      </c>
      <c r="BR95" s="243">
        <v>1</v>
      </c>
      <c r="BS95" s="243">
        <v>1</v>
      </c>
      <c r="BT95" s="243"/>
      <c r="BU95" s="243"/>
      <c r="BV95" s="243"/>
      <c r="BW95" s="243"/>
      <c r="BX95" s="243"/>
      <c r="BY95" s="243"/>
      <c r="BZ95" s="260"/>
      <c r="CA95" s="261">
        <f t="shared" si="88"/>
        <v>2</v>
      </c>
      <c r="CB95" s="243">
        <v>0</v>
      </c>
      <c r="CC95" s="243">
        <v>0</v>
      </c>
      <c r="CD95" s="243">
        <v>0</v>
      </c>
      <c r="CE95" s="243">
        <v>0</v>
      </c>
      <c r="CF95" s="243">
        <v>0</v>
      </c>
      <c r="CG95" s="243"/>
      <c r="CH95" s="243"/>
      <c r="CI95" s="243"/>
      <c r="CJ95" s="243"/>
      <c r="CK95" s="243"/>
      <c r="CL95" s="243"/>
      <c r="CM95" s="243"/>
      <c r="CN95" s="262">
        <f t="shared" si="90"/>
        <v>0</v>
      </c>
      <c r="CO95" s="263">
        <f t="shared" si="91"/>
        <v>321</v>
      </c>
      <c r="CP95" s="264">
        <f t="shared" si="69"/>
        <v>10</v>
      </c>
      <c r="CQ95" s="265">
        <f t="shared" si="70"/>
        <v>535</v>
      </c>
      <c r="CR95" s="266">
        <f t="shared" si="71"/>
        <v>856</v>
      </c>
      <c r="CS95" s="267">
        <f t="shared" si="62"/>
        <v>101</v>
      </c>
      <c r="CT95" s="268">
        <f t="shared" si="72"/>
        <v>9.8760555034319297E-2</v>
      </c>
      <c r="CU95" s="268">
        <f t="shared" si="73"/>
        <v>2.6336148009151811E-2</v>
      </c>
      <c r="CV95" s="268">
        <f t="shared" si="74"/>
        <v>0.14484881405033498</v>
      </c>
      <c r="CW95" s="268">
        <f t="shared" si="75"/>
        <v>9.8760555034319297E-2</v>
      </c>
      <c r="CX95" s="268">
        <f t="shared" si="76"/>
        <v>0.29628166510295789</v>
      </c>
      <c r="CY95" s="268">
        <f t="shared" si="77"/>
        <v>0</v>
      </c>
      <c r="CZ95" s="268">
        <f t="shared" si="78"/>
        <v>0</v>
      </c>
      <c r="DA95" s="268">
        <f t="shared" si="79"/>
        <v>0</v>
      </c>
      <c r="DB95" s="268">
        <f t="shared" si="80"/>
        <v>0</v>
      </c>
      <c r="DC95" s="268">
        <f t="shared" si="81"/>
        <v>0</v>
      </c>
      <c r="DD95" s="268">
        <f t="shared" si="82"/>
        <v>0</v>
      </c>
      <c r="DE95" s="268">
        <f t="shared" si="83"/>
        <v>0</v>
      </c>
      <c r="DF95" s="269">
        <f t="shared" si="84"/>
        <v>0.66498773723108329</v>
      </c>
      <c r="DG95" s="270">
        <v>151.88249999999999</v>
      </c>
      <c r="DH95" s="271" t="str">
        <f t="shared" si="85"/>
        <v>MUY BUENO</v>
      </c>
      <c r="DI95" s="272">
        <v>151.88249999999999</v>
      </c>
      <c r="DJ95" s="273">
        <f t="shared" si="86"/>
        <v>197.44725</v>
      </c>
      <c r="DK95" s="274">
        <f t="shared" si="87"/>
        <v>258.20024999999998</v>
      </c>
      <c r="DL95" s="275">
        <v>106</v>
      </c>
      <c r="DM95" s="276">
        <v>9</v>
      </c>
      <c r="DN95" s="277">
        <v>138</v>
      </c>
      <c r="DO95" s="276">
        <v>10</v>
      </c>
      <c r="DP95" s="277">
        <v>217</v>
      </c>
      <c r="DQ95" s="276">
        <v>22</v>
      </c>
      <c r="DR95" s="277">
        <v>310</v>
      </c>
      <c r="DS95" s="276">
        <v>31</v>
      </c>
      <c r="DT95" s="277">
        <v>419</v>
      </c>
      <c r="DU95" s="276">
        <v>56</v>
      </c>
      <c r="DV95" s="277"/>
      <c r="DW95" s="276"/>
      <c r="DX95" s="277"/>
      <c r="DY95" s="276"/>
      <c r="DZ95" s="277"/>
      <c r="EA95" s="276"/>
      <c r="EB95" s="277"/>
      <c r="EC95" s="276"/>
      <c r="ED95" s="277"/>
      <c r="EE95" s="276"/>
      <c r="EF95" s="277"/>
      <c r="EG95" s="276"/>
      <c r="EH95" s="277"/>
      <c r="EI95" s="278"/>
    </row>
    <row r="96" spans="1:139" ht="120" customHeight="1" x14ac:dyDescent="0.25">
      <c r="A96" s="134">
        <v>90</v>
      </c>
      <c r="B96" s="240" t="s">
        <v>139</v>
      </c>
      <c r="C96" s="240" t="s">
        <v>195</v>
      </c>
      <c r="D96" s="241">
        <f t="shared" si="89"/>
        <v>588</v>
      </c>
      <c r="E96" s="242">
        <v>194</v>
      </c>
      <c r="F96" s="243">
        <v>367</v>
      </c>
      <c r="G96" s="243">
        <v>24</v>
      </c>
      <c r="H96" s="244">
        <v>8</v>
      </c>
      <c r="I96" s="242">
        <v>3</v>
      </c>
      <c r="J96" s="245">
        <f t="shared" si="63"/>
        <v>596</v>
      </c>
      <c r="K96" s="246">
        <v>14</v>
      </c>
      <c r="L96" s="247">
        <v>13</v>
      </c>
      <c r="M96" s="247">
        <v>25</v>
      </c>
      <c r="N96" s="247">
        <v>33</v>
      </c>
      <c r="O96" s="247">
        <v>26</v>
      </c>
      <c r="P96" s="247"/>
      <c r="Q96" s="247"/>
      <c r="R96" s="247"/>
      <c r="S96" s="247"/>
      <c r="T96" s="247"/>
      <c r="U96" s="247"/>
      <c r="V96" s="247"/>
      <c r="W96" s="248">
        <f t="shared" si="64"/>
        <v>111</v>
      </c>
      <c r="X96" s="247">
        <v>18</v>
      </c>
      <c r="Y96" s="247">
        <v>6</v>
      </c>
      <c r="Z96" s="247">
        <v>19</v>
      </c>
      <c r="AA96" s="247">
        <v>12</v>
      </c>
      <c r="AB96" s="247">
        <v>24</v>
      </c>
      <c r="AC96" s="247"/>
      <c r="AD96" s="247"/>
      <c r="AE96" s="247"/>
      <c r="AF96" s="247"/>
      <c r="AG96" s="247"/>
      <c r="AH96" s="247"/>
      <c r="AI96" s="247"/>
      <c r="AJ96" s="249">
        <f t="shared" si="58"/>
        <v>79</v>
      </c>
      <c r="AK96" s="250">
        <f t="shared" si="59"/>
        <v>190</v>
      </c>
      <c r="AL96" s="251">
        <f t="shared" si="65"/>
        <v>308</v>
      </c>
      <c r="AM96" s="252">
        <f t="shared" si="66"/>
        <v>3</v>
      </c>
      <c r="AN96" s="253">
        <f t="shared" si="67"/>
        <v>446</v>
      </c>
      <c r="AO96" s="254">
        <v>27</v>
      </c>
      <c r="AP96" s="255">
        <v>11</v>
      </c>
      <c r="AQ96" s="255">
        <v>31</v>
      </c>
      <c r="AR96" s="255">
        <v>18</v>
      </c>
      <c r="AS96" s="255">
        <v>39</v>
      </c>
      <c r="AT96" s="255"/>
      <c r="AU96" s="255"/>
      <c r="AV96" s="255"/>
      <c r="AW96" s="255"/>
      <c r="AX96" s="255"/>
      <c r="AY96" s="255"/>
      <c r="AZ96" s="255"/>
      <c r="BA96" s="256">
        <f t="shared" si="60"/>
        <v>126</v>
      </c>
      <c r="BB96" s="257">
        <v>1</v>
      </c>
      <c r="BC96" s="257">
        <v>43</v>
      </c>
      <c r="BD96" s="257">
        <v>45</v>
      </c>
      <c r="BE96" s="257">
        <v>2</v>
      </c>
      <c r="BF96" s="257">
        <v>1</v>
      </c>
      <c r="BG96" s="257"/>
      <c r="BH96" s="257"/>
      <c r="BI96" s="257"/>
      <c r="BJ96" s="257"/>
      <c r="BK96" s="257"/>
      <c r="BL96" s="257"/>
      <c r="BM96" s="257"/>
      <c r="BN96" s="258">
        <f t="shared" si="61"/>
        <v>92</v>
      </c>
      <c r="BO96" s="259">
        <v>2</v>
      </c>
      <c r="BP96" s="243">
        <v>3</v>
      </c>
      <c r="BQ96" s="243">
        <v>9</v>
      </c>
      <c r="BR96" s="243">
        <v>6</v>
      </c>
      <c r="BS96" s="243">
        <v>8</v>
      </c>
      <c r="BT96" s="243"/>
      <c r="BU96" s="243"/>
      <c r="BV96" s="243"/>
      <c r="BW96" s="243"/>
      <c r="BX96" s="243"/>
      <c r="BY96" s="243"/>
      <c r="BZ96" s="260"/>
      <c r="CA96" s="261">
        <f t="shared" si="88"/>
        <v>28</v>
      </c>
      <c r="CB96" s="243">
        <v>2</v>
      </c>
      <c r="CC96" s="243">
        <v>25</v>
      </c>
      <c r="CD96" s="243">
        <v>14</v>
      </c>
      <c r="CE96" s="243">
        <v>0</v>
      </c>
      <c r="CF96" s="243">
        <v>1</v>
      </c>
      <c r="CG96" s="243"/>
      <c r="CH96" s="243"/>
      <c r="CI96" s="243"/>
      <c r="CJ96" s="243"/>
      <c r="CK96" s="243"/>
      <c r="CL96" s="243"/>
      <c r="CM96" s="243"/>
      <c r="CN96" s="262">
        <f t="shared" si="90"/>
        <v>42</v>
      </c>
      <c r="CO96" s="263">
        <f t="shared" si="91"/>
        <v>154</v>
      </c>
      <c r="CP96" s="264">
        <f t="shared" si="69"/>
        <v>3</v>
      </c>
      <c r="CQ96" s="265">
        <f t="shared" si="70"/>
        <v>312</v>
      </c>
      <c r="CR96" s="266">
        <f t="shared" si="71"/>
        <v>466</v>
      </c>
      <c r="CS96" s="267">
        <f t="shared" si="62"/>
        <v>126</v>
      </c>
      <c r="CT96" s="268">
        <f t="shared" si="72"/>
        <v>0.17776899906177474</v>
      </c>
      <c r="CU96" s="268">
        <f t="shared" si="73"/>
        <v>7.2424407025167489E-2</v>
      </c>
      <c r="CV96" s="268">
        <f t="shared" si="74"/>
        <v>0.20410514707092656</v>
      </c>
      <c r="CW96" s="268">
        <f t="shared" si="75"/>
        <v>0.11851266604118316</v>
      </c>
      <c r="CX96" s="268">
        <f t="shared" si="76"/>
        <v>0.25677744308923017</v>
      </c>
      <c r="CY96" s="268">
        <f t="shared" si="77"/>
        <v>0</v>
      </c>
      <c r="CZ96" s="268">
        <f t="shared" si="78"/>
        <v>0</v>
      </c>
      <c r="DA96" s="268">
        <f t="shared" si="79"/>
        <v>0</v>
      </c>
      <c r="DB96" s="268">
        <f t="shared" si="80"/>
        <v>0</v>
      </c>
      <c r="DC96" s="268">
        <f t="shared" si="81"/>
        <v>0</v>
      </c>
      <c r="DD96" s="268">
        <f t="shared" si="82"/>
        <v>0</v>
      </c>
      <c r="DE96" s="268">
        <f t="shared" si="83"/>
        <v>0</v>
      </c>
      <c r="DF96" s="269">
        <f t="shared" si="84"/>
        <v>0.82958866228828221</v>
      </c>
      <c r="DG96" s="270">
        <v>151.88249999999999</v>
      </c>
      <c r="DH96" s="271" t="str">
        <f t="shared" si="85"/>
        <v>MUY BUENO</v>
      </c>
      <c r="DI96" s="272">
        <v>151.88249999999999</v>
      </c>
      <c r="DJ96" s="273">
        <f t="shared" si="86"/>
        <v>197.44725</v>
      </c>
      <c r="DK96" s="274">
        <f t="shared" si="87"/>
        <v>258.20024999999998</v>
      </c>
      <c r="DL96" s="275">
        <v>66</v>
      </c>
      <c r="DM96" s="276">
        <v>23</v>
      </c>
      <c r="DN96" s="277">
        <v>104</v>
      </c>
      <c r="DO96" s="276">
        <v>72</v>
      </c>
      <c r="DP96" s="277">
        <v>191</v>
      </c>
      <c r="DQ96" s="276">
        <v>138</v>
      </c>
      <c r="DR96" s="277">
        <v>271</v>
      </c>
      <c r="DS96" s="276">
        <v>154</v>
      </c>
      <c r="DT96" s="277">
        <v>356</v>
      </c>
      <c r="DU96" s="276">
        <v>182</v>
      </c>
      <c r="DV96" s="277"/>
      <c r="DW96" s="276"/>
      <c r="DX96" s="277"/>
      <c r="DY96" s="276"/>
      <c r="DZ96" s="277"/>
      <c r="EA96" s="276"/>
      <c r="EB96" s="277"/>
      <c r="EC96" s="276"/>
      <c r="ED96" s="277"/>
      <c r="EE96" s="276"/>
      <c r="EF96" s="277"/>
      <c r="EG96" s="276"/>
      <c r="EH96" s="277"/>
      <c r="EI96" s="278"/>
    </row>
    <row r="97" spans="1:139" ht="120" customHeight="1" x14ac:dyDescent="0.25">
      <c r="A97" s="134">
        <v>91</v>
      </c>
      <c r="B97" s="240" t="s">
        <v>140</v>
      </c>
      <c r="C97" s="240" t="s">
        <v>196</v>
      </c>
      <c r="D97" s="241">
        <f t="shared" si="89"/>
        <v>658</v>
      </c>
      <c r="E97" s="242">
        <v>171</v>
      </c>
      <c r="F97" s="243">
        <v>446</v>
      </c>
      <c r="G97" s="243">
        <v>41</v>
      </c>
      <c r="H97" s="244">
        <v>6</v>
      </c>
      <c r="I97" s="242">
        <v>0</v>
      </c>
      <c r="J97" s="245">
        <f t="shared" si="63"/>
        <v>664</v>
      </c>
      <c r="K97" s="246">
        <v>20</v>
      </c>
      <c r="L97" s="247">
        <v>6</v>
      </c>
      <c r="M97" s="247">
        <v>39</v>
      </c>
      <c r="N97" s="247">
        <v>42</v>
      </c>
      <c r="O97" s="247">
        <v>23</v>
      </c>
      <c r="P97" s="247"/>
      <c r="Q97" s="247"/>
      <c r="R97" s="247"/>
      <c r="S97" s="247"/>
      <c r="T97" s="247"/>
      <c r="U97" s="247"/>
      <c r="V97" s="247"/>
      <c r="W97" s="248">
        <f t="shared" si="64"/>
        <v>130</v>
      </c>
      <c r="X97" s="247">
        <v>14</v>
      </c>
      <c r="Y97" s="247">
        <v>12</v>
      </c>
      <c r="Z97" s="247">
        <v>20</v>
      </c>
      <c r="AA97" s="247">
        <v>22</v>
      </c>
      <c r="AB97" s="247">
        <v>17</v>
      </c>
      <c r="AC97" s="247"/>
      <c r="AD97" s="247"/>
      <c r="AE97" s="247"/>
      <c r="AF97" s="247"/>
      <c r="AG97" s="247"/>
      <c r="AH97" s="247"/>
      <c r="AI97" s="247"/>
      <c r="AJ97" s="249">
        <f t="shared" si="58"/>
        <v>85</v>
      </c>
      <c r="AK97" s="250">
        <f t="shared" si="59"/>
        <v>215</v>
      </c>
      <c r="AL97" s="251">
        <f t="shared" si="65"/>
        <v>301</v>
      </c>
      <c r="AM97" s="252">
        <f t="shared" si="66"/>
        <v>0</v>
      </c>
      <c r="AN97" s="253">
        <f t="shared" si="67"/>
        <v>531</v>
      </c>
      <c r="AO97" s="254">
        <v>17</v>
      </c>
      <c r="AP97" s="255">
        <v>1</v>
      </c>
      <c r="AQ97" s="255">
        <v>26</v>
      </c>
      <c r="AR97" s="255">
        <v>28</v>
      </c>
      <c r="AS97" s="255">
        <v>22</v>
      </c>
      <c r="AT97" s="255"/>
      <c r="AU97" s="255"/>
      <c r="AV97" s="255"/>
      <c r="AW97" s="255"/>
      <c r="AX97" s="255"/>
      <c r="AY97" s="255"/>
      <c r="AZ97" s="255"/>
      <c r="BA97" s="256">
        <f t="shared" si="60"/>
        <v>94</v>
      </c>
      <c r="BB97" s="257">
        <v>0</v>
      </c>
      <c r="BC97" s="257">
        <v>0</v>
      </c>
      <c r="BD97" s="257">
        <v>0</v>
      </c>
      <c r="BE97" s="257">
        <v>0</v>
      </c>
      <c r="BF97" s="257">
        <v>0</v>
      </c>
      <c r="BG97" s="257"/>
      <c r="BH97" s="257"/>
      <c r="BI97" s="257"/>
      <c r="BJ97" s="257"/>
      <c r="BK97" s="257"/>
      <c r="BL97" s="257"/>
      <c r="BM97" s="257"/>
      <c r="BN97" s="258">
        <f t="shared" si="61"/>
        <v>0</v>
      </c>
      <c r="BO97" s="259">
        <v>2</v>
      </c>
      <c r="BP97" s="243">
        <v>3</v>
      </c>
      <c r="BQ97" s="243">
        <v>4</v>
      </c>
      <c r="BR97" s="243">
        <v>0</v>
      </c>
      <c r="BS97" s="243">
        <v>0</v>
      </c>
      <c r="BT97" s="243"/>
      <c r="BU97" s="243"/>
      <c r="BV97" s="243"/>
      <c r="BW97" s="243"/>
      <c r="BX97" s="243"/>
      <c r="BY97" s="243"/>
      <c r="BZ97" s="260"/>
      <c r="CA97" s="261">
        <f t="shared" si="88"/>
        <v>9</v>
      </c>
      <c r="CB97" s="243">
        <v>0</v>
      </c>
      <c r="CC97" s="243">
        <v>0</v>
      </c>
      <c r="CD97" s="243">
        <v>0</v>
      </c>
      <c r="CE97" s="243">
        <v>0</v>
      </c>
      <c r="CF97" s="243">
        <v>0</v>
      </c>
      <c r="CG97" s="243"/>
      <c r="CH97" s="243"/>
      <c r="CI97" s="243"/>
      <c r="CJ97" s="243"/>
      <c r="CK97" s="243"/>
      <c r="CL97" s="243"/>
      <c r="CM97" s="243"/>
      <c r="CN97" s="262">
        <f t="shared" si="90"/>
        <v>0</v>
      </c>
      <c r="CO97" s="263">
        <f t="shared" si="91"/>
        <v>198</v>
      </c>
      <c r="CP97" s="264">
        <f t="shared" si="69"/>
        <v>0</v>
      </c>
      <c r="CQ97" s="265">
        <f t="shared" si="70"/>
        <v>531</v>
      </c>
      <c r="CR97" s="266">
        <f t="shared" si="71"/>
        <v>729</v>
      </c>
      <c r="CS97" s="267">
        <f t="shared" si="62"/>
        <v>94</v>
      </c>
      <c r="CT97" s="268">
        <f t="shared" si="72"/>
        <v>0.11192862903889521</v>
      </c>
      <c r="CU97" s="268">
        <f t="shared" si="73"/>
        <v>6.5840370022879529E-3</v>
      </c>
      <c r="CV97" s="268">
        <f t="shared" si="74"/>
        <v>0.17118496205948677</v>
      </c>
      <c r="CW97" s="268">
        <f t="shared" si="75"/>
        <v>0.1843530360640627</v>
      </c>
      <c r="CX97" s="268">
        <f t="shared" si="76"/>
        <v>0.14484881405033498</v>
      </c>
      <c r="CY97" s="268">
        <f t="shared" si="77"/>
        <v>0</v>
      </c>
      <c r="CZ97" s="268">
        <f t="shared" si="78"/>
        <v>0</v>
      </c>
      <c r="DA97" s="268">
        <f t="shared" si="79"/>
        <v>0</v>
      </c>
      <c r="DB97" s="268">
        <f t="shared" si="80"/>
        <v>0</v>
      </c>
      <c r="DC97" s="268">
        <f t="shared" si="81"/>
        <v>0</v>
      </c>
      <c r="DD97" s="268">
        <f t="shared" si="82"/>
        <v>0</v>
      </c>
      <c r="DE97" s="268">
        <f t="shared" si="83"/>
        <v>0</v>
      </c>
      <c r="DF97" s="269">
        <f t="shared" si="84"/>
        <v>0.61889947821506763</v>
      </c>
      <c r="DG97" s="270">
        <v>151.88249999999999</v>
      </c>
      <c r="DH97" s="271" t="str">
        <f t="shared" si="85"/>
        <v>MUY BUENO</v>
      </c>
      <c r="DI97" s="272">
        <v>151.88249999999999</v>
      </c>
      <c r="DJ97" s="273">
        <f t="shared" si="86"/>
        <v>197.44725</v>
      </c>
      <c r="DK97" s="274">
        <f t="shared" si="87"/>
        <v>258.20024999999998</v>
      </c>
      <c r="DL97" s="275">
        <v>32</v>
      </c>
      <c r="DM97" s="276">
        <v>25</v>
      </c>
      <c r="DN97" s="277">
        <v>48</v>
      </c>
      <c r="DO97" s="276">
        <v>32</v>
      </c>
      <c r="DP97" s="277">
        <v>102</v>
      </c>
      <c r="DQ97" s="276">
        <v>55</v>
      </c>
      <c r="DR97" s="277">
        <v>145</v>
      </c>
      <c r="DS97" s="276">
        <v>95</v>
      </c>
      <c r="DT97" s="277">
        <v>207</v>
      </c>
      <c r="DU97" s="276">
        <v>110</v>
      </c>
      <c r="DV97" s="277"/>
      <c r="DW97" s="276"/>
      <c r="DX97" s="277"/>
      <c r="DY97" s="276"/>
      <c r="DZ97" s="277"/>
      <c r="EA97" s="276"/>
      <c r="EB97" s="277"/>
      <c r="EC97" s="276"/>
      <c r="ED97" s="277"/>
      <c r="EE97" s="276"/>
      <c r="EF97" s="277"/>
      <c r="EG97" s="276"/>
      <c r="EH97" s="277"/>
      <c r="EI97" s="278"/>
    </row>
    <row r="98" spans="1:139" ht="120" customHeight="1" x14ac:dyDescent="0.25">
      <c r="A98" s="134">
        <v>92</v>
      </c>
      <c r="B98" s="240" t="s">
        <v>141</v>
      </c>
      <c r="C98" s="240" t="s">
        <v>197</v>
      </c>
      <c r="D98" s="241">
        <f t="shared" si="89"/>
        <v>653</v>
      </c>
      <c r="E98" s="242">
        <v>169</v>
      </c>
      <c r="F98" s="243">
        <v>440</v>
      </c>
      <c r="G98" s="243">
        <v>44</v>
      </c>
      <c r="H98" s="244">
        <v>30</v>
      </c>
      <c r="I98" s="242">
        <v>0</v>
      </c>
      <c r="J98" s="245">
        <f t="shared" si="63"/>
        <v>683</v>
      </c>
      <c r="K98" s="246">
        <v>14</v>
      </c>
      <c r="L98" s="247">
        <v>5</v>
      </c>
      <c r="M98" s="247">
        <v>19</v>
      </c>
      <c r="N98" s="247">
        <v>11</v>
      </c>
      <c r="O98" s="247">
        <v>8</v>
      </c>
      <c r="P98" s="247"/>
      <c r="Q98" s="247"/>
      <c r="R98" s="247"/>
      <c r="S98" s="247"/>
      <c r="T98" s="247"/>
      <c r="U98" s="247"/>
      <c r="V98" s="247"/>
      <c r="W98" s="248">
        <f t="shared" si="64"/>
        <v>57</v>
      </c>
      <c r="X98" s="247">
        <v>24</v>
      </c>
      <c r="Y98" s="247">
        <v>5</v>
      </c>
      <c r="Z98" s="247">
        <v>5</v>
      </c>
      <c r="AA98" s="247">
        <v>15</v>
      </c>
      <c r="AB98" s="247">
        <v>7</v>
      </c>
      <c r="AC98" s="247"/>
      <c r="AD98" s="247"/>
      <c r="AE98" s="247"/>
      <c r="AF98" s="247"/>
      <c r="AG98" s="247"/>
      <c r="AH98" s="247"/>
      <c r="AI98" s="247"/>
      <c r="AJ98" s="249">
        <f t="shared" si="58"/>
        <v>56</v>
      </c>
      <c r="AK98" s="250">
        <f t="shared" si="59"/>
        <v>113</v>
      </c>
      <c r="AL98" s="251">
        <f t="shared" si="65"/>
        <v>226</v>
      </c>
      <c r="AM98" s="252">
        <f t="shared" si="66"/>
        <v>0</v>
      </c>
      <c r="AN98" s="253">
        <f t="shared" si="67"/>
        <v>496</v>
      </c>
      <c r="AO98" s="254">
        <v>12</v>
      </c>
      <c r="AP98" s="255">
        <v>19</v>
      </c>
      <c r="AQ98" s="255">
        <v>21</v>
      </c>
      <c r="AR98" s="255">
        <v>6</v>
      </c>
      <c r="AS98" s="255">
        <v>32</v>
      </c>
      <c r="AT98" s="255"/>
      <c r="AU98" s="255"/>
      <c r="AV98" s="255"/>
      <c r="AW98" s="255"/>
      <c r="AX98" s="255"/>
      <c r="AY98" s="255"/>
      <c r="AZ98" s="255"/>
      <c r="BA98" s="256">
        <f t="shared" si="60"/>
        <v>90</v>
      </c>
      <c r="BB98" s="257">
        <v>28</v>
      </c>
      <c r="BC98" s="257">
        <v>0</v>
      </c>
      <c r="BD98" s="257">
        <v>12</v>
      </c>
      <c r="BE98" s="257">
        <v>0</v>
      </c>
      <c r="BF98" s="257">
        <v>0</v>
      </c>
      <c r="BG98" s="257"/>
      <c r="BH98" s="257"/>
      <c r="BI98" s="257"/>
      <c r="BJ98" s="257"/>
      <c r="BK98" s="257"/>
      <c r="BL98" s="257"/>
      <c r="BM98" s="257"/>
      <c r="BN98" s="258">
        <f t="shared" si="61"/>
        <v>40</v>
      </c>
      <c r="BO98" s="259">
        <v>0</v>
      </c>
      <c r="BP98" s="243">
        <v>0</v>
      </c>
      <c r="BQ98" s="243">
        <v>0</v>
      </c>
      <c r="BR98" s="243">
        <v>1</v>
      </c>
      <c r="BS98" s="243">
        <v>0</v>
      </c>
      <c r="BT98" s="243"/>
      <c r="BU98" s="243"/>
      <c r="BV98" s="243"/>
      <c r="BW98" s="243"/>
      <c r="BX98" s="243"/>
      <c r="BY98" s="243"/>
      <c r="BZ98" s="260"/>
      <c r="CA98" s="261">
        <f t="shared" si="88"/>
        <v>1</v>
      </c>
      <c r="CB98" s="243">
        <v>36</v>
      </c>
      <c r="CC98" s="243">
        <v>0</v>
      </c>
      <c r="CD98" s="243">
        <v>6</v>
      </c>
      <c r="CE98" s="243">
        <v>1</v>
      </c>
      <c r="CF98" s="243">
        <v>0</v>
      </c>
      <c r="CG98" s="243"/>
      <c r="CH98" s="243"/>
      <c r="CI98" s="243"/>
      <c r="CJ98" s="243"/>
      <c r="CK98" s="243"/>
      <c r="CL98" s="243"/>
      <c r="CM98" s="243"/>
      <c r="CN98" s="262">
        <f t="shared" si="90"/>
        <v>43</v>
      </c>
      <c r="CO98" s="263">
        <f t="shared" si="91"/>
        <v>135</v>
      </c>
      <c r="CP98" s="264">
        <f t="shared" si="69"/>
        <v>0</v>
      </c>
      <c r="CQ98" s="265">
        <f t="shared" si="70"/>
        <v>413</v>
      </c>
      <c r="CR98" s="266">
        <f t="shared" si="71"/>
        <v>548</v>
      </c>
      <c r="CS98" s="267">
        <f t="shared" si="62"/>
        <v>90</v>
      </c>
      <c r="CT98" s="268">
        <f t="shared" si="72"/>
        <v>7.9008444027455438E-2</v>
      </c>
      <c r="CU98" s="268">
        <f t="shared" si="73"/>
        <v>0.12509670304347112</v>
      </c>
      <c r="CV98" s="268">
        <f t="shared" si="74"/>
        <v>0.13826477704804702</v>
      </c>
      <c r="CW98" s="268">
        <f t="shared" si="75"/>
        <v>3.9504222013727719E-2</v>
      </c>
      <c r="CX98" s="268">
        <f t="shared" si="76"/>
        <v>0.21068918407321449</v>
      </c>
      <c r="CY98" s="268">
        <f t="shared" si="77"/>
        <v>0</v>
      </c>
      <c r="CZ98" s="268">
        <f t="shared" si="78"/>
        <v>0</v>
      </c>
      <c r="DA98" s="268">
        <f t="shared" si="79"/>
        <v>0</v>
      </c>
      <c r="DB98" s="268">
        <f t="shared" si="80"/>
        <v>0</v>
      </c>
      <c r="DC98" s="268">
        <f t="shared" si="81"/>
        <v>0</v>
      </c>
      <c r="DD98" s="268">
        <f t="shared" si="82"/>
        <v>0</v>
      </c>
      <c r="DE98" s="268">
        <f t="shared" si="83"/>
        <v>0</v>
      </c>
      <c r="DF98" s="269">
        <f t="shared" si="84"/>
        <v>0.59256333020591578</v>
      </c>
      <c r="DG98" s="270">
        <v>151.88249999999999</v>
      </c>
      <c r="DH98" s="271" t="str">
        <f t="shared" si="85"/>
        <v>MUY BUENO</v>
      </c>
      <c r="DI98" s="272">
        <v>151.88249999999999</v>
      </c>
      <c r="DJ98" s="273">
        <f t="shared" si="86"/>
        <v>197.44725</v>
      </c>
      <c r="DK98" s="274">
        <f t="shared" si="87"/>
        <v>258.20024999999998</v>
      </c>
      <c r="DL98" s="275">
        <v>53</v>
      </c>
      <c r="DM98" s="276">
        <v>4</v>
      </c>
      <c r="DN98" s="277">
        <v>93</v>
      </c>
      <c r="DO98" s="276">
        <v>12</v>
      </c>
      <c r="DP98" s="277">
        <v>137</v>
      </c>
      <c r="DQ98" s="276">
        <v>17</v>
      </c>
      <c r="DR98" s="277">
        <v>179</v>
      </c>
      <c r="DS98" s="276">
        <v>21</v>
      </c>
      <c r="DT98" s="277">
        <v>232</v>
      </c>
      <c r="DU98" s="276">
        <v>31</v>
      </c>
      <c r="DV98" s="277"/>
      <c r="DW98" s="276"/>
      <c r="DX98" s="277"/>
      <c r="DY98" s="276"/>
      <c r="DZ98" s="277"/>
      <c r="EA98" s="276"/>
      <c r="EB98" s="277"/>
      <c r="EC98" s="276"/>
      <c r="ED98" s="277"/>
      <c r="EE98" s="276"/>
      <c r="EF98" s="277"/>
      <c r="EG98" s="276"/>
      <c r="EH98" s="277"/>
      <c r="EI98" s="278"/>
    </row>
    <row r="99" spans="1:139" ht="120" customHeight="1" x14ac:dyDescent="0.25">
      <c r="A99" s="134">
        <v>93</v>
      </c>
      <c r="B99" s="240" t="s">
        <v>142</v>
      </c>
      <c r="C99" s="240" t="s">
        <v>198</v>
      </c>
      <c r="D99" s="241">
        <f t="shared" si="89"/>
        <v>353</v>
      </c>
      <c r="E99" s="242">
        <v>105</v>
      </c>
      <c r="F99" s="243">
        <v>217</v>
      </c>
      <c r="G99" s="243">
        <v>30</v>
      </c>
      <c r="H99" s="244">
        <v>9</v>
      </c>
      <c r="I99" s="242">
        <v>1</v>
      </c>
      <c r="J99" s="245">
        <f t="shared" si="63"/>
        <v>362</v>
      </c>
      <c r="K99" s="246">
        <v>2</v>
      </c>
      <c r="L99" s="247">
        <v>4</v>
      </c>
      <c r="M99" s="247">
        <v>5</v>
      </c>
      <c r="N99" s="247">
        <v>11</v>
      </c>
      <c r="O99" s="247">
        <v>8</v>
      </c>
      <c r="P99" s="247"/>
      <c r="Q99" s="247"/>
      <c r="R99" s="247"/>
      <c r="S99" s="247"/>
      <c r="T99" s="247"/>
      <c r="U99" s="247"/>
      <c r="V99" s="247"/>
      <c r="W99" s="248">
        <f t="shared" si="64"/>
        <v>30</v>
      </c>
      <c r="X99" s="247">
        <v>2</v>
      </c>
      <c r="Y99" s="247">
        <v>4</v>
      </c>
      <c r="Z99" s="247">
        <v>7</v>
      </c>
      <c r="AA99" s="247">
        <v>1</v>
      </c>
      <c r="AB99" s="247">
        <v>1</v>
      </c>
      <c r="AC99" s="247"/>
      <c r="AD99" s="247"/>
      <c r="AE99" s="247"/>
      <c r="AF99" s="247"/>
      <c r="AG99" s="247"/>
      <c r="AH99" s="247"/>
      <c r="AI99" s="247"/>
      <c r="AJ99" s="249">
        <f t="shared" si="58"/>
        <v>15</v>
      </c>
      <c r="AK99" s="250">
        <f t="shared" si="59"/>
        <v>45</v>
      </c>
      <c r="AL99" s="251">
        <f t="shared" si="65"/>
        <v>136</v>
      </c>
      <c r="AM99" s="252">
        <f t="shared" si="66"/>
        <v>1</v>
      </c>
      <c r="AN99" s="253">
        <f t="shared" si="67"/>
        <v>232</v>
      </c>
      <c r="AO99" s="254">
        <v>6</v>
      </c>
      <c r="AP99" s="255">
        <v>1</v>
      </c>
      <c r="AQ99" s="255">
        <v>2</v>
      </c>
      <c r="AR99" s="255">
        <v>4</v>
      </c>
      <c r="AS99" s="255">
        <v>9</v>
      </c>
      <c r="AT99" s="255"/>
      <c r="AU99" s="255"/>
      <c r="AV99" s="255"/>
      <c r="AW99" s="255"/>
      <c r="AX99" s="255"/>
      <c r="AY99" s="255"/>
      <c r="AZ99" s="255"/>
      <c r="BA99" s="256">
        <f t="shared" si="60"/>
        <v>22</v>
      </c>
      <c r="BB99" s="257">
        <v>0</v>
      </c>
      <c r="BC99" s="257">
        <v>0</v>
      </c>
      <c r="BD99" s="257">
        <v>1</v>
      </c>
      <c r="BE99" s="257">
        <v>0</v>
      </c>
      <c r="BF99" s="257">
        <v>0</v>
      </c>
      <c r="BG99" s="257"/>
      <c r="BH99" s="257"/>
      <c r="BI99" s="257"/>
      <c r="BJ99" s="257"/>
      <c r="BK99" s="257"/>
      <c r="BL99" s="257"/>
      <c r="BM99" s="257"/>
      <c r="BN99" s="258">
        <f t="shared" si="61"/>
        <v>1</v>
      </c>
      <c r="BO99" s="259">
        <v>4</v>
      </c>
      <c r="BP99" s="243">
        <v>2</v>
      </c>
      <c r="BQ99" s="243">
        <v>2</v>
      </c>
      <c r="BR99" s="243">
        <v>2</v>
      </c>
      <c r="BS99" s="243">
        <v>1</v>
      </c>
      <c r="BT99" s="243"/>
      <c r="BU99" s="243"/>
      <c r="BV99" s="243"/>
      <c r="BW99" s="243"/>
      <c r="BX99" s="243"/>
      <c r="BY99" s="243"/>
      <c r="BZ99" s="260"/>
      <c r="CA99" s="261">
        <f t="shared" si="88"/>
        <v>11</v>
      </c>
      <c r="CB99" s="243">
        <v>0</v>
      </c>
      <c r="CC99" s="243">
        <v>0</v>
      </c>
      <c r="CD99" s="243">
        <v>0</v>
      </c>
      <c r="CE99" s="243">
        <v>0</v>
      </c>
      <c r="CF99" s="243">
        <v>1</v>
      </c>
      <c r="CG99" s="243"/>
      <c r="CH99" s="243"/>
      <c r="CI99" s="243"/>
      <c r="CJ99" s="243"/>
      <c r="CK99" s="243"/>
      <c r="CL99" s="243"/>
      <c r="CM99" s="243"/>
      <c r="CN99" s="262">
        <f t="shared" si="90"/>
        <v>1</v>
      </c>
      <c r="CO99" s="263">
        <f t="shared" si="91"/>
        <v>103</v>
      </c>
      <c r="CP99" s="264">
        <f t="shared" si="69"/>
        <v>1</v>
      </c>
      <c r="CQ99" s="265">
        <f t="shared" si="70"/>
        <v>230</v>
      </c>
      <c r="CR99" s="266">
        <f t="shared" si="71"/>
        <v>333</v>
      </c>
      <c r="CS99" s="267">
        <f t="shared" si="62"/>
        <v>22</v>
      </c>
      <c r="CT99" s="268">
        <f t="shared" si="72"/>
        <v>3.9504222013727719E-2</v>
      </c>
      <c r="CU99" s="268">
        <f t="shared" si="73"/>
        <v>6.5840370022879529E-3</v>
      </c>
      <c r="CV99" s="268">
        <f t="shared" si="74"/>
        <v>1.3168074004575906E-2</v>
      </c>
      <c r="CW99" s="268">
        <f t="shared" si="75"/>
        <v>2.6336148009151811E-2</v>
      </c>
      <c r="CX99" s="268">
        <f t="shared" si="76"/>
        <v>5.9256333020591578E-2</v>
      </c>
      <c r="CY99" s="268">
        <f t="shared" si="77"/>
        <v>0</v>
      </c>
      <c r="CZ99" s="268">
        <f t="shared" si="78"/>
        <v>0</v>
      </c>
      <c r="DA99" s="268">
        <f t="shared" si="79"/>
        <v>0</v>
      </c>
      <c r="DB99" s="268">
        <f t="shared" si="80"/>
        <v>0</v>
      </c>
      <c r="DC99" s="268">
        <f t="shared" si="81"/>
        <v>0</v>
      </c>
      <c r="DD99" s="268">
        <f t="shared" si="82"/>
        <v>0</v>
      </c>
      <c r="DE99" s="268">
        <f t="shared" si="83"/>
        <v>0</v>
      </c>
      <c r="DF99" s="269">
        <f t="shared" si="84"/>
        <v>0.14484881405033495</v>
      </c>
      <c r="DG99" s="270">
        <v>151.88249999999999</v>
      </c>
      <c r="DH99" s="271" t="str">
        <f t="shared" si="85"/>
        <v>MUY BAJO</v>
      </c>
      <c r="DI99" s="272">
        <v>151.88249999999999</v>
      </c>
      <c r="DJ99" s="273">
        <f t="shared" si="86"/>
        <v>197.44725</v>
      </c>
      <c r="DK99" s="274">
        <f t="shared" si="87"/>
        <v>258.20024999999998</v>
      </c>
      <c r="DL99" s="275">
        <v>6</v>
      </c>
      <c r="DM99" s="276">
        <v>1</v>
      </c>
      <c r="DN99" s="277">
        <v>16</v>
      </c>
      <c r="DO99" s="276">
        <v>2</v>
      </c>
      <c r="DP99" s="277">
        <v>28</v>
      </c>
      <c r="DQ99" s="276">
        <v>4</v>
      </c>
      <c r="DR99" s="277">
        <v>44</v>
      </c>
      <c r="DS99" s="276">
        <v>6</v>
      </c>
      <c r="DT99" s="277">
        <v>65</v>
      </c>
      <c r="DU99" s="276">
        <v>10</v>
      </c>
      <c r="DV99" s="277"/>
      <c r="DW99" s="276"/>
      <c r="DX99" s="277"/>
      <c r="DY99" s="276"/>
      <c r="DZ99" s="277"/>
      <c r="EA99" s="276"/>
      <c r="EB99" s="277"/>
      <c r="EC99" s="276"/>
      <c r="ED99" s="277"/>
      <c r="EE99" s="276"/>
      <c r="EF99" s="277"/>
      <c r="EG99" s="276"/>
      <c r="EH99" s="277"/>
      <c r="EI99" s="278"/>
    </row>
    <row r="100" spans="1:139" s="3" customFormat="1" ht="120" customHeight="1" thickBot="1" x14ac:dyDescent="0.3">
      <c r="A100" s="135">
        <v>94</v>
      </c>
      <c r="B100" s="296" t="s">
        <v>66</v>
      </c>
      <c r="C100" s="296" t="s">
        <v>199</v>
      </c>
      <c r="D100" s="297">
        <f t="shared" si="89"/>
        <v>1053</v>
      </c>
      <c r="E100" s="298">
        <v>36</v>
      </c>
      <c r="F100" s="299">
        <v>978</v>
      </c>
      <c r="G100" s="299">
        <v>11</v>
      </c>
      <c r="H100" s="300">
        <v>7</v>
      </c>
      <c r="I100" s="301">
        <v>28</v>
      </c>
      <c r="J100" s="302">
        <f t="shared" si="63"/>
        <v>1060</v>
      </c>
      <c r="K100" s="303">
        <v>4</v>
      </c>
      <c r="L100" s="304">
        <v>2</v>
      </c>
      <c r="M100" s="304">
        <v>4</v>
      </c>
      <c r="N100" s="304">
        <v>4</v>
      </c>
      <c r="O100" s="304">
        <v>3</v>
      </c>
      <c r="P100" s="304"/>
      <c r="Q100" s="304"/>
      <c r="R100" s="304"/>
      <c r="S100" s="304"/>
      <c r="T100" s="304"/>
      <c r="U100" s="304"/>
      <c r="V100" s="304"/>
      <c r="W100" s="305">
        <f t="shared" si="64"/>
        <v>17</v>
      </c>
      <c r="X100" s="304">
        <v>3</v>
      </c>
      <c r="Y100" s="304">
        <v>8</v>
      </c>
      <c r="Z100" s="304">
        <v>7</v>
      </c>
      <c r="AA100" s="304">
        <v>8</v>
      </c>
      <c r="AB100" s="304">
        <v>1</v>
      </c>
      <c r="AC100" s="304"/>
      <c r="AD100" s="304"/>
      <c r="AE100" s="304"/>
      <c r="AF100" s="304"/>
      <c r="AG100" s="304"/>
      <c r="AH100" s="304"/>
      <c r="AI100" s="304"/>
      <c r="AJ100" s="306">
        <f t="shared" si="58"/>
        <v>27</v>
      </c>
      <c r="AK100" s="307">
        <f t="shared" si="59"/>
        <v>44</v>
      </c>
      <c r="AL100" s="308">
        <f t="shared" si="65"/>
        <v>81</v>
      </c>
      <c r="AM100" s="309">
        <f t="shared" si="66"/>
        <v>28</v>
      </c>
      <c r="AN100" s="310">
        <f t="shared" si="67"/>
        <v>1005</v>
      </c>
      <c r="AO100" s="311">
        <v>4</v>
      </c>
      <c r="AP100" s="312">
        <v>9</v>
      </c>
      <c r="AQ100" s="312">
        <v>15</v>
      </c>
      <c r="AR100" s="312">
        <v>11</v>
      </c>
      <c r="AS100" s="312">
        <v>11</v>
      </c>
      <c r="AT100" s="312"/>
      <c r="AU100" s="312"/>
      <c r="AV100" s="312"/>
      <c r="AW100" s="312"/>
      <c r="AX100" s="312"/>
      <c r="AY100" s="312"/>
      <c r="AZ100" s="312"/>
      <c r="BA100" s="313">
        <f t="shared" si="60"/>
        <v>50</v>
      </c>
      <c r="BB100" s="314">
        <v>2</v>
      </c>
      <c r="BC100" s="314">
        <v>3</v>
      </c>
      <c r="BD100" s="314">
        <v>5</v>
      </c>
      <c r="BE100" s="314">
        <v>4</v>
      </c>
      <c r="BF100" s="314">
        <v>5</v>
      </c>
      <c r="BG100" s="314"/>
      <c r="BH100" s="314"/>
      <c r="BI100" s="314"/>
      <c r="BJ100" s="314"/>
      <c r="BK100" s="314"/>
      <c r="BL100" s="314"/>
      <c r="BM100" s="314"/>
      <c r="BN100" s="315">
        <f t="shared" si="61"/>
        <v>19</v>
      </c>
      <c r="BO100" s="316">
        <v>0</v>
      </c>
      <c r="BP100" s="299">
        <v>0</v>
      </c>
      <c r="BQ100" s="299">
        <v>0</v>
      </c>
      <c r="BR100" s="299">
        <v>1</v>
      </c>
      <c r="BS100" s="299">
        <v>0</v>
      </c>
      <c r="BT100" s="299"/>
      <c r="BU100" s="299"/>
      <c r="BV100" s="299"/>
      <c r="BW100" s="299"/>
      <c r="BX100" s="299"/>
      <c r="BY100" s="299"/>
      <c r="BZ100" s="299"/>
      <c r="CA100" s="317">
        <f t="shared" si="88"/>
        <v>1</v>
      </c>
      <c r="CB100" s="299">
        <v>0</v>
      </c>
      <c r="CC100" s="299">
        <v>0</v>
      </c>
      <c r="CD100" s="299">
        <v>0</v>
      </c>
      <c r="CE100" s="299">
        <v>0</v>
      </c>
      <c r="CF100" s="299">
        <v>0</v>
      </c>
      <c r="CG100" s="299"/>
      <c r="CH100" s="299"/>
      <c r="CI100" s="299"/>
      <c r="CJ100" s="299"/>
      <c r="CK100" s="299"/>
      <c r="CL100" s="299"/>
      <c r="CM100" s="299"/>
      <c r="CN100" s="318">
        <f t="shared" si="90"/>
        <v>0</v>
      </c>
      <c r="CO100" s="319">
        <f t="shared" si="91"/>
        <v>30</v>
      </c>
      <c r="CP100" s="320">
        <f t="shared" si="69"/>
        <v>28</v>
      </c>
      <c r="CQ100" s="321">
        <f t="shared" si="70"/>
        <v>986</v>
      </c>
      <c r="CR100" s="322">
        <f t="shared" si="71"/>
        <v>1016</v>
      </c>
      <c r="CS100" s="323">
        <f t="shared" si="62"/>
        <v>50</v>
      </c>
      <c r="CT100" s="324">
        <f t="shared" si="72"/>
        <v>6.1451012021354223E-2</v>
      </c>
      <c r="CU100" s="324">
        <f t="shared" si="73"/>
        <v>0.13826477704804702</v>
      </c>
      <c r="CV100" s="324">
        <f t="shared" si="74"/>
        <v>0.23044129508007835</v>
      </c>
      <c r="CW100" s="324">
        <f t="shared" si="75"/>
        <v>0.16899028305872413</v>
      </c>
      <c r="CX100" s="324">
        <f t="shared" si="76"/>
        <v>0.16899028305872413</v>
      </c>
      <c r="CY100" s="324">
        <f t="shared" si="77"/>
        <v>0</v>
      </c>
      <c r="CZ100" s="324">
        <f t="shared" si="78"/>
        <v>0</v>
      </c>
      <c r="DA100" s="324">
        <f t="shared" si="79"/>
        <v>0</v>
      </c>
      <c r="DB100" s="324">
        <f t="shared" si="80"/>
        <v>0</v>
      </c>
      <c r="DC100" s="324">
        <f t="shared" si="81"/>
        <v>0</v>
      </c>
      <c r="DD100" s="324">
        <f t="shared" si="82"/>
        <v>0</v>
      </c>
      <c r="DE100" s="324">
        <f t="shared" si="83"/>
        <v>0</v>
      </c>
      <c r="DF100" s="325">
        <f t="shared" si="84"/>
        <v>0.76813765026692782</v>
      </c>
      <c r="DG100" s="326">
        <v>65.092500000000001</v>
      </c>
      <c r="DH100" s="327" t="str">
        <f t="shared" si="85"/>
        <v>MUY BUENO</v>
      </c>
      <c r="DI100" s="328">
        <v>65.092500000000001</v>
      </c>
      <c r="DJ100" s="329">
        <f t="shared" si="86"/>
        <v>84.620249999999999</v>
      </c>
      <c r="DK100" s="330">
        <f t="shared" si="87"/>
        <v>110.65725</v>
      </c>
      <c r="DL100" s="331">
        <v>28</v>
      </c>
      <c r="DM100" s="332">
        <v>5</v>
      </c>
      <c r="DN100" s="333">
        <v>71</v>
      </c>
      <c r="DO100" s="332">
        <v>6</v>
      </c>
      <c r="DP100" s="333">
        <v>127</v>
      </c>
      <c r="DQ100" s="332">
        <v>9</v>
      </c>
      <c r="DR100" s="333">
        <v>158</v>
      </c>
      <c r="DS100" s="332">
        <v>12</v>
      </c>
      <c r="DT100" s="333">
        <v>182</v>
      </c>
      <c r="DU100" s="332">
        <v>17</v>
      </c>
      <c r="DV100" s="333"/>
      <c r="DW100" s="332"/>
      <c r="DX100" s="333"/>
      <c r="DY100" s="332"/>
      <c r="DZ100" s="333"/>
      <c r="EA100" s="332"/>
      <c r="EB100" s="333"/>
      <c r="EC100" s="332"/>
      <c r="ED100" s="333"/>
      <c r="EE100" s="332"/>
      <c r="EF100" s="333"/>
      <c r="EG100" s="332"/>
      <c r="EH100" s="333"/>
      <c r="EI100" s="334"/>
    </row>
    <row r="101" spans="1:139" ht="48" customHeight="1" thickTop="1" x14ac:dyDescent="0.25">
      <c r="A101" s="355" t="s">
        <v>95</v>
      </c>
      <c r="B101" s="356"/>
      <c r="C101" s="59"/>
      <c r="D101" s="59"/>
    </row>
    <row r="102" spans="1:139" x14ac:dyDescent="0.25">
      <c r="C102" s="11"/>
    </row>
    <row r="107" spans="1:139" ht="120" hidden="1" customHeight="1" x14ac:dyDescent="0.25">
      <c r="A107" s="357"/>
      <c r="B107" s="62" t="s">
        <v>109</v>
      </c>
      <c r="C107" s="358" t="s">
        <v>104</v>
      </c>
      <c r="D107" s="50">
        <f t="shared" ref="D107:D108" si="92">E107+F107+G107+I107</f>
        <v>1025</v>
      </c>
      <c r="E107" s="15">
        <v>171</v>
      </c>
      <c r="F107" s="19">
        <v>665</v>
      </c>
      <c r="G107" s="19">
        <v>189</v>
      </c>
      <c r="H107" s="19">
        <v>8</v>
      </c>
      <c r="I107" s="20">
        <v>0</v>
      </c>
      <c r="J107" s="133">
        <f t="shared" ref="J107:J108" si="93">SUM(E107:I107)</f>
        <v>1033</v>
      </c>
      <c r="K107" s="42">
        <v>1</v>
      </c>
      <c r="L107" s="42">
        <v>1</v>
      </c>
      <c r="M107" s="42"/>
      <c r="N107" s="42"/>
      <c r="O107" s="42"/>
      <c r="P107" s="42"/>
      <c r="Q107" s="42"/>
      <c r="R107" s="42"/>
      <c r="S107" s="42"/>
      <c r="T107" s="42"/>
      <c r="U107" s="42"/>
      <c r="V107" s="42"/>
      <c r="W107" s="35">
        <f t="shared" ref="W107" si="94">SUM(K107:V107)</f>
        <v>2</v>
      </c>
      <c r="X107" s="41">
        <v>4</v>
      </c>
      <c r="Y107" s="42">
        <v>1</v>
      </c>
      <c r="Z107" s="42"/>
      <c r="AA107" s="42"/>
      <c r="AB107" s="42"/>
      <c r="AC107" s="42"/>
      <c r="AD107" s="42"/>
      <c r="AE107" s="42"/>
      <c r="AF107" s="42"/>
      <c r="AG107" s="42"/>
      <c r="AH107" s="42"/>
      <c r="AI107" s="42"/>
      <c r="AJ107" s="36">
        <f t="shared" ref="AJ107" si="95">SUM(X107:AI107)</f>
        <v>5</v>
      </c>
      <c r="AK107" s="37">
        <f t="shared" ref="AK107:AK108" si="96">W107+AJ107</f>
        <v>7</v>
      </c>
      <c r="AL107" s="38">
        <f>E107+I107+W107</f>
        <v>173</v>
      </c>
      <c r="AM107" s="39">
        <f>I107</f>
        <v>0</v>
      </c>
      <c r="AN107" s="40">
        <f>F107+AJ107</f>
        <v>670</v>
      </c>
      <c r="AO107" s="33">
        <v>5</v>
      </c>
      <c r="AP107" s="16">
        <v>23</v>
      </c>
      <c r="AQ107" s="16"/>
      <c r="AR107" s="16"/>
      <c r="AS107" s="16"/>
      <c r="AT107" s="16"/>
      <c r="AU107" s="16"/>
      <c r="AV107" s="16"/>
      <c r="AW107" s="16"/>
      <c r="AX107" s="16"/>
      <c r="AY107" s="16"/>
      <c r="AZ107" s="16"/>
      <c r="BA107" s="36">
        <f t="shared" ref="BA107" si="97">SUM(AO107:AZ107)</f>
        <v>28</v>
      </c>
      <c r="BB107" s="42">
        <v>2</v>
      </c>
      <c r="BC107" s="42">
        <v>0</v>
      </c>
      <c r="BD107" s="42"/>
      <c r="BE107" s="42"/>
      <c r="BF107" s="42"/>
      <c r="BG107" s="42"/>
      <c r="BH107" s="42"/>
      <c r="BI107" s="42"/>
      <c r="BJ107" s="42"/>
      <c r="BK107" s="42"/>
      <c r="BL107" s="42"/>
      <c r="BM107" s="42"/>
      <c r="BN107" s="43">
        <f t="shared" ref="BN107:BN108" si="98">SUM(BB107:BM107)</f>
        <v>2</v>
      </c>
      <c r="BO107" s="32">
        <v>0</v>
      </c>
      <c r="BP107" s="19">
        <v>0</v>
      </c>
      <c r="BQ107" s="19">
        <v>146</v>
      </c>
      <c r="BR107" s="19"/>
      <c r="BS107" s="19"/>
      <c r="BT107" s="19"/>
      <c r="BU107" s="19"/>
      <c r="BV107" s="19"/>
      <c r="BW107" s="19"/>
      <c r="BX107" s="19"/>
      <c r="BY107" s="19"/>
      <c r="BZ107" s="22"/>
      <c r="CA107" s="56">
        <f t="shared" ref="CA107" si="99">SUM(BO107:BZ107)</f>
        <v>146</v>
      </c>
      <c r="CB107" s="19">
        <v>0</v>
      </c>
      <c r="CC107" s="19">
        <v>0</v>
      </c>
      <c r="CD107" s="19">
        <v>647</v>
      </c>
      <c r="CE107" s="19"/>
      <c r="CF107" s="19"/>
      <c r="CG107" s="19"/>
      <c r="CH107" s="19"/>
      <c r="CI107" s="19"/>
      <c r="CJ107" s="19"/>
      <c r="CK107" s="19"/>
      <c r="CL107" s="19"/>
      <c r="CM107" s="19"/>
      <c r="CN107" s="57">
        <f t="shared" ref="CN107:CN108" si="100">SUM(CB107:CM107)</f>
        <v>647</v>
      </c>
      <c r="CO107" s="49">
        <f>AL107-BA107-CA107</f>
        <v>-1</v>
      </c>
      <c r="CP107" s="26">
        <f>I107</f>
        <v>0</v>
      </c>
      <c r="CQ107" s="44">
        <f t="shared" ref="CQ107:CQ108" si="101">AN107-BN107-CN107</f>
        <v>21</v>
      </c>
      <c r="CR107" s="60">
        <f t="shared" ref="CR107:CR108" si="102">SUM(CO107:CQ107)-CP107</f>
        <v>20</v>
      </c>
      <c r="CS107" s="51">
        <f t="shared" ref="CS107:CS108" si="103">BA107</f>
        <v>28</v>
      </c>
      <c r="CT107" s="24">
        <f t="shared" ref="CT107:CT108" si="104">AO107/DG107</f>
        <v>8.3333333333333332E-3</v>
      </c>
      <c r="CU107" s="24">
        <f t="shared" ref="CU107:CU108" si="105">AP107/DG107</f>
        <v>3.833333333333333E-2</v>
      </c>
      <c r="CV107" s="24">
        <f t="shared" ref="CV107:CV108" si="106">AQ107/DG107</f>
        <v>0</v>
      </c>
      <c r="CW107" s="24">
        <f t="shared" ref="CW107" si="107">AR107/DG107</f>
        <v>0</v>
      </c>
      <c r="CX107" s="24">
        <f t="shared" ref="CX107" si="108">AS107/DG107</f>
        <v>0</v>
      </c>
      <c r="CY107" s="24">
        <f t="shared" ref="CY107:CY108" si="109">AT107/DG107</f>
        <v>0</v>
      </c>
      <c r="CZ107" s="24">
        <f t="shared" ref="CZ107:CZ108" si="110">AU107/DG107</f>
        <v>0</v>
      </c>
      <c r="DA107" s="24">
        <f t="shared" ref="DA107:DA108" si="111">AV107/DG107</f>
        <v>0</v>
      </c>
      <c r="DB107" s="24">
        <f t="shared" ref="DB107:DB108" si="112">AW107/DG107</f>
        <v>0</v>
      </c>
      <c r="DC107" s="24">
        <f t="shared" ref="DC107:DC108" si="113">AX107/DG107</f>
        <v>0</v>
      </c>
      <c r="DD107" s="24">
        <f t="shared" ref="DD107:DD108" si="114">AY107/DG107</f>
        <v>0</v>
      </c>
      <c r="DE107" s="24">
        <f t="shared" ref="DE107:DE108" si="115">AZ107/DG107</f>
        <v>0</v>
      </c>
      <c r="DF107" s="58">
        <f t="shared" ref="DF107:DF108" si="116">SUM(CT107:DE107)</f>
        <v>4.6666666666666662E-2</v>
      </c>
      <c r="DG107" s="17">
        <v>600</v>
      </c>
      <c r="DH107" s="141"/>
      <c r="DI107" s="52">
        <v>27</v>
      </c>
      <c r="DJ107" s="50">
        <f t="shared" ref="DJ107:DJ108" si="117">DG107*1.3</f>
        <v>780</v>
      </c>
      <c r="DK107" s="54">
        <f t="shared" ref="DK107:DK108" si="118">DG107*1.7</f>
        <v>1020</v>
      </c>
      <c r="DL107" s="55"/>
      <c r="DM107" s="42"/>
      <c r="DN107" s="46"/>
      <c r="DO107" s="42"/>
      <c r="DP107" s="42"/>
      <c r="DQ107" s="42"/>
      <c r="DR107" s="42"/>
      <c r="DS107" s="42"/>
      <c r="DT107" s="42"/>
      <c r="DU107" s="42"/>
      <c r="DV107" s="42"/>
      <c r="DW107" s="42"/>
      <c r="DX107" s="42"/>
      <c r="DY107" s="42"/>
      <c r="DZ107" s="42"/>
      <c r="EA107" s="42"/>
      <c r="EB107" s="42"/>
      <c r="EC107" s="42"/>
      <c r="ED107" s="42"/>
      <c r="EE107" s="42"/>
      <c r="EF107" s="42"/>
      <c r="EG107" s="42"/>
      <c r="EH107" s="42"/>
      <c r="EI107" s="45"/>
    </row>
    <row r="108" spans="1:139" ht="120" hidden="1" customHeight="1" x14ac:dyDescent="0.25">
      <c r="A108" s="357"/>
      <c r="B108" s="62" t="s">
        <v>103</v>
      </c>
      <c r="C108" s="359"/>
      <c r="D108" s="50">
        <f t="shared" si="92"/>
        <v>638</v>
      </c>
      <c r="E108" s="15">
        <v>524</v>
      </c>
      <c r="F108" s="18">
        <v>38</v>
      </c>
      <c r="G108" s="18">
        <v>76</v>
      </c>
      <c r="H108" s="23">
        <v>40</v>
      </c>
      <c r="I108" s="61">
        <v>0</v>
      </c>
      <c r="J108" s="133">
        <f t="shared" si="93"/>
        <v>678</v>
      </c>
      <c r="K108" s="42">
        <v>235</v>
      </c>
      <c r="L108" s="41">
        <v>142</v>
      </c>
      <c r="M108" s="41">
        <v>282</v>
      </c>
      <c r="N108" s="41"/>
      <c r="O108" s="41"/>
      <c r="P108" s="41"/>
      <c r="Q108" s="41"/>
      <c r="R108" s="41"/>
      <c r="S108" s="41"/>
      <c r="T108" s="41"/>
      <c r="U108" s="41"/>
      <c r="V108" s="41"/>
      <c r="W108" s="35">
        <f t="shared" ref="W108" si="119">SUM(K108:V108)</f>
        <v>659</v>
      </c>
      <c r="X108" s="41">
        <v>28</v>
      </c>
      <c r="Y108" s="41">
        <v>19</v>
      </c>
      <c r="Z108" s="41">
        <v>28</v>
      </c>
      <c r="AA108" s="41"/>
      <c r="AB108" s="41"/>
      <c r="AC108" s="41"/>
      <c r="AD108" s="41"/>
      <c r="AE108" s="41"/>
      <c r="AF108" s="41"/>
      <c r="AG108" s="41"/>
      <c r="AH108" s="41"/>
      <c r="AI108" s="41"/>
      <c r="AJ108" s="36">
        <f t="shared" ref="AJ108" si="120">SUM(X108:AI108)</f>
        <v>75</v>
      </c>
      <c r="AK108" s="37">
        <f t="shared" si="96"/>
        <v>734</v>
      </c>
      <c r="AL108" s="38">
        <f>E108+I108+W108</f>
        <v>1183</v>
      </c>
      <c r="AM108" s="39">
        <f>I108</f>
        <v>0</v>
      </c>
      <c r="AN108" s="40">
        <f>F108+AJ108</f>
        <v>113</v>
      </c>
      <c r="AO108" s="33">
        <v>67</v>
      </c>
      <c r="AP108" s="16">
        <v>74</v>
      </c>
      <c r="AQ108" s="16">
        <v>95</v>
      </c>
      <c r="AR108" s="16"/>
      <c r="AS108" s="16"/>
      <c r="AT108" s="16"/>
      <c r="AU108" s="16"/>
      <c r="AV108" s="16"/>
      <c r="AW108" s="16"/>
      <c r="AX108" s="16"/>
      <c r="AY108" s="16"/>
      <c r="AZ108" s="16"/>
      <c r="BA108" s="36">
        <f t="shared" ref="BA108" si="121">SUM(AO108:AZ108)</f>
        <v>236</v>
      </c>
      <c r="BB108" s="41">
        <v>0</v>
      </c>
      <c r="BC108" s="41">
        <v>0</v>
      </c>
      <c r="BD108" s="41">
        <v>20</v>
      </c>
      <c r="BE108" s="41"/>
      <c r="BF108" s="41"/>
      <c r="BG108" s="41"/>
      <c r="BH108" s="41"/>
      <c r="BI108" s="41"/>
      <c r="BJ108" s="41"/>
      <c r="BK108" s="41"/>
      <c r="BL108" s="41"/>
      <c r="BM108" s="41"/>
      <c r="BN108" s="43">
        <f t="shared" si="98"/>
        <v>20</v>
      </c>
      <c r="BO108" s="31">
        <v>0</v>
      </c>
      <c r="BP108" s="18">
        <v>0</v>
      </c>
      <c r="BQ108" s="18">
        <v>1</v>
      </c>
      <c r="BR108" s="18"/>
      <c r="BS108" s="18"/>
      <c r="BT108" s="18"/>
      <c r="BU108" s="18"/>
      <c r="BV108" s="18"/>
      <c r="BW108" s="18"/>
      <c r="BX108" s="18"/>
      <c r="BY108" s="18"/>
      <c r="BZ108" s="21"/>
      <c r="CA108" s="56">
        <f t="shared" ref="CA108" si="122">SUM(BO108:BZ108)</f>
        <v>1</v>
      </c>
      <c r="CB108" s="18">
        <v>4</v>
      </c>
      <c r="CC108" s="18">
        <v>1</v>
      </c>
      <c r="CD108" s="18">
        <v>4</v>
      </c>
      <c r="CE108" s="18"/>
      <c r="CF108" s="18"/>
      <c r="CG108" s="18"/>
      <c r="CH108" s="18"/>
      <c r="CI108" s="18"/>
      <c r="CJ108" s="18"/>
      <c r="CK108" s="18"/>
      <c r="CL108" s="18"/>
      <c r="CM108" s="18"/>
      <c r="CN108" s="57">
        <f t="shared" si="100"/>
        <v>9</v>
      </c>
      <c r="CO108" s="49">
        <f t="shared" ref="CO108" si="123">AL108-BA108-CA108</f>
        <v>946</v>
      </c>
      <c r="CP108" s="26">
        <f>I108</f>
        <v>0</v>
      </c>
      <c r="CQ108" s="44">
        <f t="shared" si="101"/>
        <v>84</v>
      </c>
      <c r="CR108" s="60">
        <f t="shared" si="102"/>
        <v>1030</v>
      </c>
      <c r="CS108" s="51">
        <f t="shared" si="103"/>
        <v>236</v>
      </c>
      <c r="CT108" s="25">
        <f t="shared" si="104"/>
        <v>6.7000000000000004E-2</v>
      </c>
      <c r="CU108" s="25">
        <f t="shared" si="105"/>
        <v>7.3999999999999996E-2</v>
      </c>
      <c r="CV108" s="25">
        <f t="shared" si="106"/>
        <v>9.5000000000000001E-2</v>
      </c>
      <c r="CW108" s="25"/>
      <c r="CX108" s="25"/>
      <c r="CY108" s="25">
        <f t="shared" si="109"/>
        <v>0</v>
      </c>
      <c r="CZ108" s="25">
        <f t="shared" si="110"/>
        <v>0</v>
      </c>
      <c r="DA108" s="25">
        <f t="shared" si="111"/>
        <v>0</v>
      </c>
      <c r="DB108" s="25">
        <f t="shared" si="112"/>
        <v>0</v>
      </c>
      <c r="DC108" s="25">
        <f t="shared" si="113"/>
        <v>0</v>
      </c>
      <c r="DD108" s="25">
        <f t="shared" si="114"/>
        <v>0</v>
      </c>
      <c r="DE108" s="25">
        <f t="shared" si="115"/>
        <v>0</v>
      </c>
      <c r="DF108" s="58">
        <f t="shared" si="116"/>
        <v>0.23600000000000002</v>
      </c>
      <c r="DG108" s="17">
        <v>1000</v>
      </c>
      <c r="DH108" s="141"/>
      <c r="DI108" s="53">
        <v>45</v>
      </c>
      <c r="DJ108" s="50">
        <f t="shared" si="117"/>
        <v>1300</v>
      </c>
      <c r="DK108" s="54">
        <f t="shared" si="118"/>
        <v>1700</v>
      </c>
      <c r="DL108" s="55"/>
      <c r="DM108" s="41"/>
      <c r="DN108" s="46"/>
      <c r="DO108" s="42"/>
      <c r="DP108" s="42"/>
      <c r="DQ108" s="42"/>
      <c r="DR108" s="42"/>
      <c r="DS108" s="42"/>
      <c r="DT108" s="42"/>
      <c r="DU108" s="42"/>
      <c r="DV108" s="42"/>
      <c r="DW108" s="42"/>
      <c r="DX108" s="42"/>
      <c r="DY108" s="42"/>
      <c r="DZ108" s="42"/>
      <c r="EA108" s="42"/>
      <c r="EB108" s="42"/>
      <c r="EC108" s="42"/>
      <c r="ED108" s="42"/>
      <c r="EE108" s="42"/>
      <c r="EF108" s="42"/>
      <c r="EG108" s="42"/>
      <c r="EH108" s="42"/>
      <c r="EI108" s="45"/>
    </row>
    <row r="660" spans="76:76" x14ac:dyDescent="0.25">
      <c r="BX660" s="10" t="s">
        <v>82</v>
      </c>
    </row>
    <row r="2574" spans="76:76" x14ac:dyDescent="0.25">
      <c r="BX2574" s="10" t="s">
        <v>82</v>
      </c>
    </row>
    <row r="2593" spans="76:76" x14ac:dyDescent="0.25">
      <c r="BX2593" s="10" t="s">
        <v>82</v>
      </c>
    </row>
    <row r="3518" spans="76:76" x14ac:dyDescent="0.25">
      <c r="BX3518" s="10" t="s">
        <v>83</v>
      </c>
    </row>
    <row r="3726" spans="76:76" x14ac:dyDescent="0.25">
      <c r="BX3726" s="10" t="s">
        <v>84</v>
      </c>
    </row>
  </sheetData>
  <autoFilter ref="A3:CNT101" xr:uid="{00000000-0001-0000-0000-000000000000}"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7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7" showButton="0"/>
    <filterColumn colId="38" showButton="0"/>
    <filterColumn colId="40" showButton="0"/>
    <filterColumn colId="41" showButton="0"/>
    <filterColumn colId="42" showButton="0"/>
    <filterColumn colId="43" showButton="0"/>
    <filterColumn colId="44" showButton="0"/>
    <filterColumn colId="45" showButton="0"/>
    <filterColumn colId="46" showButton="0"/>
    <filterColumn colId="47" showButton="0"/>
    <filterColumn colId="48" showButton="0"/>
    <filterColumn colId="49" showButton="0"/>
    <filterColumn colId="50" showButton="0"/>
    <filterColumn colId="51" showButton="0"/>
    <filterColumn colId="52" showButton="0"/>
    <filterColumn colId="53" showButton="0"/>
    <filterColumn colId="54" showButton="0"/>
    <filterColumn colId="55" showButton="0"/>
    <filterColumn colId="56" showButton="0"/>
    <filterColumn colId="57" showButton="0"/>
    <filterColumn colId="58" showButton="0"/>
    <filterColumn colId="59" showButton="0"/>
    <filterColumn colId="60" showButton="0"/>
    <filterColumn colId="61" showButton="0"/>
    <filterColumn colId="62" showButton="0"/>
    <filterColumn colId="63" showButton="0"/>
    <filterColumn colId="64" showButton="0"/>
    <filterColumn colId="66" showButton="0"/>
    <filterColumn colId="67" showButton="0"/>
    <filterColumn colId="68" showButton="0"/>
    <filterColumn colId="69" showButton="0"/>
    <filterColumn colId="70" showButton="0"/>
    <filterColumn colId="71" showButton="0"/>
    <filterColumn colId="72" showButton="0"/>
    <filterColumn colId="73" showButton="0"/>
    <filterColumn colId="74" showButton="0"/>
    <filterColumn colId="75" showButton="0"/>
    <filterColumn colId="76" showButton="0"/>
    <filterColumn colId="77" showButton="0"/>
    <filterColumn colId="78" showButton="0"/>
    <filterColumn colId="79" showButton="0"/>
    <filterColumn colId="80" showButton="0"/>
    <filterColumn colId="81" showButton="0"/>
    <filterColumn colId="82" showButton="0"/>
    <filterColumn colId="83" showButton="0"/>
    <filterColumn colId="84" showButton="0"/>
    <filterColumn colId="85" showButton="0"/>
    <filterColumn colId="86" showButton="0"/>
    <filterColumn colId="87" showButton="0"/>
    <filterColumn colId="88" showButton="0"/>
    <filterColumn colId="89" showButton="0"/>
    <filterColumn colId="90" showButton="0"/>
    <filterColumn colId="92" showButton="0"/>
    <filterColumn colId="93" showButton="0"/>
    <filterColumn colId="94" showButton="0"/>
    <filterColumn colId="96" showButton="0"/>
    <filterColumn colId="97" showButton="0"/>
    <filterColumn colId="98" showButton="0"/>
    <filterColumn colId="99" showButton="0"/>
    <filterColumn colId="100" showButton="0"/>
    <filterColumn colId="101" showButton="0"/>
    <filterColumn colId="102" showButton="0"/>
    <filterColumn colId="103" showButton="0"/>
    <filterColumn colId="104" showButton="0"/>
    <filterColumn colId="105" showButton="0"/>
    <filterColumn colId="106" showButton="0"/>
    <filterColumn colId="107" showButton="0"/>
    <filterColumn colId="108" showButton="0"/>
    <filterColumn colId="109" showButton="0"/>
    <filterColumn colId="110" showButton="0"/>
    <filterColumn colId="111" showButton="0"/>
    <filterColumn colId="113" showButton="0"/>
    <filterColumn colId="115" showButton="0"/>
    <filterColumn colId="116" showButton="0"/>
    <filterColumn colId="117" showButton="0"/>
    <filterColumn colId="118" showButton="0"/>
    <filterColumn colId="119" showButton="0"/>
    <filterColumn colId="120" showButton="0"/>
    <filterColumn colId="121" showButton="0"/>
    <filterColumn colId="122" showButton="0"/>
    <filterColumn colId="123" showButton="0"/>
    <filterColumn colId="124" showButton="0"/>
    <filterColumn colId="125" showButton="0"/>
    <filterColumn colId="126" showButton="0"/>
    <filterColumn colId="127" showButton="0"/>
    <filterColumn colId="128" showButton="0"/>
    <filterColumn colId="129" showButton="0"/>
    <filterColumn colId="130" showButton="0"/>
    <filterColumn colId="131" showButton="0"/>
    <filterColumn colId="132" showButton="0"/>
    <filterColumn colId="133" showButton="0"/>
    <filterColumn colId="134" showButton="0"/>
    <filterColumn colId="135" showButton="0"/>
    <filterColumn colId="136" showButton="0"/>
    <filterColumn colId="137" showButton="0"/>
  </autoFilter>
  <mergeCells count="79">
    <mergeCell ref="BO3:CN3"/>
    <mergeCell ref="CO3:CR3"/>
    <mergeCell ref="DX4:DY4"/>
    <mergeCell ref="BO4:CA5"/>
    <mergeCell ref="CB4:CN5"/>
    <mergeCell ref="CO4:CO6"/>
    <mergeCell ref="DR4:DS4"/>
    <mergeCell ref="DG4:DG5"/>
    <mergeCell ref="DI4:DI6"/>
    <mergeCell ref="DX5:DX6"/>
    <mergeCell ref="DY5:DY6"/>
    <mergeCell ref="CP4:CP6"/>
    <mergeCell ref="DL5:DL6"/>
    <mergeCell ref="CQ4:CQ6"/>
    <mergeCell ref="CS3:DI3"/>
    <mergeCell ref="DJ3:DK3"/>
    <mergeCell ref="EH5:EH6"/>
    <mergeCell ref="EI5:EI6"/>
    <mergeCell ref="DL3:EI3"/>
    <mergeCell ref="EH4:EI4"/>
    <mergeCell ref="DZ4:EA4"/>
    <mergeCell ref="DR5:DR6"/>
    <mergeCell ref="DS5:DS6"/>
    <mergeCell ref="DT5:DT6"/>
    <mergeCell ref="DU5:DU6"/>
    <mergeCell ref="EB5:EB6"/>
    <mergeCell ref="EC5:EC6"/>
    <mergeCell ref="ED5:ED6"/>
    <mergeCell ref="EE5:EE6"/>
    <mergeCell ref="DL4:DM4"/>
    <mergeCell ref="DZ5:DZ6"/>
    <mergeCell ref="EF4:EG4"/>
    <mergeCell ref="EG5:EG6"/>
    <mergeCell ref="ED4:EE4"/>
    <mergeCell ref="EA5:EA6"/>
    <mergeCell ref="X4:AJ5"/>
    <mergeCell ref="DN5:DN6"/>
    <mergeCell ref="DO5:DO6"/>
    <mergeCell ref="DP4:DQ4"/>
    <mergeCell ref="DN4:DO4"/>
    <mergeCell ref="DH4:DH6"/>
    <mergeCell ref="AK4:AK6"/>
    <mergeCell ref="H4:H6"/>
    <mergeCell ref="I4:I6"/>
    <mergeCell ref="J4:J6"/>
    <mergeCell ref="K4:W5"/>
    <mergeCell ref="EF5:EF6"/>
    <mergeCell ref="B1:EI1"/>
    <mergeCell ref="EB4:EC4"/>
    <mergeCell ref="CR4:CR6"/>
    <mergeCell ref="DW5:DW6"/>
    <mergeCell ref="DV4:DW4"/>
    <mergeCell ref="DP5:DP6"/>
    <mergeCell ref="DQ5:DQ6"/>
    <mergeCell ref="DJ4:DJ6"/>
    <mergeCell ref="DK4:DK6"/>
    <mergeCell ref="CS4:CS6"/>
    <mergeCell ref="DV5:DV6"/>
    <mergeCell ref="CT4:DF4"/>
    <mergeCell ref="DT4:DU4"/>
    <mergeCell ref="DM5:DM6"/>
    <mergeCell ref="E4:E6"/>
    <mergeCell ref="B3:B6"/>
    <mergeCell ref="A101:B101"/>
    <mergeCell ref="A107:A108"/>
    <mergeCell ref="C107:C108"/>
    <mergeCell ref="AO3:BN3"/>
    <mergeCell ref="AN4:AN6"/>
    <mergeCell ref="AL4:AL6"/>
    <mergeCell ref="AL3:AN3"/>
    <mergeCell ref="AM4:AM6"/>
    <mergeCell ref="F4:F6"/>
    <mergeCell ref="AO4:BA5"/>
    <mergeCell ref="BB4:BN5"/>
    <mergeCell ref="C3:C6"/>
    <mergeCell ref="D3:J3"/>
    <mergeCell ref="K3:AK3"/>
    <mergeCell ref="D4:D6"/>
    <mergeCell ref="G4:G6"/>
  </mergeCells>
  <conditionalFormatting sqref="AO29:AS31 AO24:AT28 AO7:AT22 AU108:AZ108 AO33:AT33 AO63:AZ100 AU7:AZ62 AO36:AT62">
    <cfRule type="cellIs" dxfId="100" priority="228" operator="greaterThanOrEqual">
      <formula>$DI7</formula>
    </cfRule>
  </conditionalFormatting>
  <conditionalFormatting sqref="AO7:AR7 AO29:AS31 AO24:AT28 AO8:AT22 AU108:AZ108 AO33:AT33 AO63:AZ100 AU7:AZ62 AO36:AT62">
    <cfRule type="cellIs" dxfId="99" priority="226" operator="lessThanOrEqual">
      <formula>$DI7*0.5</formula>
    </cfRule>
    <cfRule type="cellIs" dxfId="98" priority="227" operator="between">
      <formula>$DI7*0.5</formula>
      <formula>$DI7*1</formula>
    </cfRule>
  </conditionalFormatting>
  <conditionalFormatting sqref="AS7">
    <cfRule type="cellIs" dxfId="97" priority="219" operator="lessThanOrEqual">
      <formula>$DI7*0.5</formula>
    </cfRule>
    <cfRule type="cellIs" dxfId="96" priority="220" operator="between">
      <formula>$DI7*0.5</formula>
      <formula>$DI7*1</formula>
    </cfRule>
  </conditionalFormatting>
  <conditionalFormatting sqref="AT29:AT31">
    <cfRule type="cellIs" dxfId="95" priority="211" operator="greaterThanOrEqual">
      <formula>$DI29</formula>
    </cfRule>
  </conditionalFormatting>
  <conditionalFormatting sqref="AT29:AT31">
    <cfRule type="cellIs" dxfId="94" priority="209" operator="lessThanOrEqual">
      <formula>$DI29*0.5</formula>
    </cfRule>
    <cfRule type="cellIs" dxfId="93" priority="210" operator="between">
      <formula>$DI29*0.5</formula>
      <formula>$DI29*1</formula>
    </cfRule>
  </conditionalFormatting>
  <conditionalFormatting sqref="AT7">
    <cfRule type="cellIs" dxfId="92" priority="206" operator="lessThanOrEqual">
      <formula>$DI7*0.5</formula>
    </cfRule>
    <cfRule type="cellIs" dxfId="91" priority="207" operator="between">
      <formula>$DI7*0.5</formula>
      <formula>$DI7*1</formula>
    </cfRule>
  </conditionalFormatting>
  <conditionalFormatting sqref="AO23:AR23">
    <cfRule type="cellIs" dxfId="90" priority="188" operator="greaterThanOrEqual">
      <formula>$DI23</formula>
    </cfRule>
  </conditionalFormatting>
  <conditionalFormatting sqref="AO23:AR23">
    <cfRule type="cellIs" dxfId="89" priority="186" operator="lessThanOrEqual">
      <formula>$DI23*0.5</formula>
    </cfRule>
    <cfRule type="cellIs" dxfId="88" priority="187" operator="between">
      <formula>$DI23*0.5</formula>
      <formula>$DI23*1</formula>
    </cfRule>
  </conditionalFormatting>
  <conditionalFormatting sqref="AS23">
    <cfRule type="cellIs" dxfId="87" priority="185" operator="greaterThanOrEqual">
      <formula>$DI23</formula>
    </cfRule>
  </conditionalFormatting>
  <conditionalFormatting sqref="AS23">
    <cfRule type="cellIs" dxfId="86" priority="183" operator="lessThanOrEqual">
      <formula>$DI23*0.5</formula>
    </cfRule>
    <cfRule type="cellIs" dxfId="85" priority="184" operator="between">
      <formula>$DI23*0.5</formula>
      <formula>$DI23*1</formula>
    </cfRule>
  </conditionalFormatting>
  <conditionalFormatting sqref="AT23">
    <cfRule type="cellIs" dxfId="84" priority="182" operator="greaterThanOrEqual">
      <formula>$DI23</formula>
    </cfRule>
  </conditionalFormatting>
  <conditionalFormatting sqref="AT23">
    <cfRule type="cellIs" dxfId="83" priority="180" operator="lessThanOrEqual">
      <formula>$DI23*0.5</formula>
    </cfRule>
    <cfRule type="cellIs" dxfId="82" priority="181" operator="between">
      <formula>$DI23*0.5</formula>
      <formula>$DI23*1</formula>
    </cfRule>
  </conditionalFormatting>
  <conditionalFormatting sqref="AO32:AS32">
    <cfRule type="cellIs" dxfId="81" priority="165" operator="greaterThanOrEqual">
      <formula>$DI32</formula>
    </cfRule>
  </conditionalFormatting>
  <conditionalFormatting sqref="AO32:AS32">
    <cfRule type="cellIs" dxfId="80" priority="163" operator="lessThanOrEqual">
      <formula>$DI32*0.5</formula>
    </cfRule>
    <cfRule type="cellIs" dxfId="79" priority="164" operator="between">
      <formula>$DI32*0.5</formula>
      <formula>$DI32*1</formula>
    </cfRule>
  </conditionalFormatting>
  <conditionalFormatting sqref="AT32">
    <cfRule type="cellIs" dxfId="78" priority="158" operator="greaterThanOrEqual">
      <formula>$DI32</formula>
    </cfRule>
  </conditionalFormatting>
  <conditionalFormatting sqref="AT32">
    <cfRule type="cellIs" dxfId="77" priority="156" operator="lessThanOrEqual">
      <formula>$DI32*0.5</formula>
    </cfRule>
    <cfRule type="cellIs" dxfId="76" priority="157" operator="between">
      <formula>$DI32*0.5</formula>
      <formula>$DI32*1</formula>
    </cfRule>
  </conditionalFormatting>
  <conditionalFormatting sqref="CX7:DE33 CY79:DE79">
    <cfRule type="cellIs" dxfId="75" priority="147" operator="lessThan">
      <formula>0.454</formula>
    </cfRule>
    <cfRule type="cellIs" dxfId="74" priority="148" operator="greaterThan">
      <formula>0.445</formula>
    </cfRule>
  </conditionalFormatting>
  <conditionalFormatting sqref="DF63:DF100">
    <cfRule type="cellIs" dxfId="73" priority="141" operator="greaterThan">
      <formula>0.9956</formula>
    </cfRule>
    <cfRule type="cellIs" dxfId="72" priority="142" operator="lessThan">
      <formula>0.9954</formula>
    </cfRule>
  </conditionalFormatting>
  <conditionalFormatting sqref="AO18:AR20">
    <cfRule type="cellIs" dxfId="71" priority="115" operator="greaterThanOrEqual">
      <formula>$DI18</formula>
    </cfRule>
  </conditionalFormatting>
  <conditionalFormatting sqref="AU18:AZ20">
    <cfRule type="cellIs" dxfId="70" priority="113" operator="lessThanOrEqual">
      <formula>$DI18*0.5</formula>
    </cfRule>
    <cfRule type="cellIs" dxfId="69" priority="114" operator="between">
      <formula>$DI18*0.5</formula>
      <formula>$DI18*1</formula>
    </cfRule>
  </conditionalFormatting>
  <conditionalFormatting sqref="AO18:AR20">
    <cfRule type="cellIs" dxfId="68" priority="111" operator="lessThanOrEqual">
      <formula>$DI18*0.5</formula>
    </cfRule>
    <cfRule type="cellIs" dxfId="67" priority="112" operator="between">
      <formula>$DI18*0.5</formula>
      <formula>$DI18*1</formula>
    </cfRule>
  </conditionalFormatting>
  <conditionalFormatting sqref="AS18:AS20">
    <cfRule type="cellIs" dxfId="66" priority="110" operator="greaterThanOrEqual">
      <formula>$DI18</formula>
    </cfRule>
  </conditionalFormatting>
  <conditionalFormatting sqref="AS18:AS20">
    <cfRule type="cellIs" dxfId="65" priority="108" operator="lessThanOrEqual">
      <formula>$DI18*0.5</formula>
    </cfRule>
    <cfRule type="cellIs" dxfId="64" priority="109" operator="between">
      <formula>$DI18*0.5</formula>
      <formula>$DI18*1</formula>
    </cfRule>
  </conditionalFormatting>
  <conditionalFormatting sqref="AT18:AT20">
    <cfRule type="cellIs" dxfId="63" priority="107" operator="greaterThanOrEqual">
      <formula>$DI18</formula>
    </cfRule>
  </conditionalFormatting>
  <conditionalFormatting sqref="AT18:AT20">
    <cfRule type="cellIs" dxfId="62" priority="105" operator="lessThanOrEqual">
      <formula>$DI18*0.5</formula>
    </cfRule>
    <cfRule type="cellIs" dxfId="61" priority="106" operator="between">
      <formula>$DI18*0.5</formula>
      <formula>$DI18*1</formula>
    </cfRule>
  </conditionalFormatting>
  <conditionalFormatting sqref="CX18:DE20">
    <cfRule type="cellIs" dxfId="60" priority="101" operator="lessThan">
      <formula>0.04544</formula>
    </cfRule>
    <cfRule type="cellIs" dxfId="59" priority="102" operator="greaterThan">
      <formula>0.04455</formula>
    </cfRule>
  </conditionalFormatting>
  <conditionalFormatting sqref="AO107:AZ107">
    <cfRule type="cellIs" dxfId="58" priority="96" operator="greaterThanOrEqual">
      <formula>$DI107</formula>
    </cfRule>
  </conditionalFormatting>
  <conditionalFormatting sqref="AO107:AZ107">
    <cfRule type="cellIs" dxfId="57" priority="94" operator="lessThanOrEqual">
      <formula>$DI107*0.5</formula>
    </cfRule>
    <cfRule type="cellIs" dxfId="56" priority="95" operator="between">
      <formula>$DI107*0.5</formula>
      <formula>$DI107*1</formula>
    </cfRule>
  </conditionalFormatting>
  <conditionalFormatting sqref="CT107">
    <cfRule type="cellIs" dxfId="55" priority="92" operator="lessThan">
      <formula>0.09054</formula>
    </cfRule>
    <cfRule type="cellIs" dxfId="54" priority="93" operator="greaterThan">
      <formula>0.0906</formula>
    </cfRule>
  </conditionalFormatting>
  <conditionalFormatting sqref="CU107:DE107">
    <cfRule type="cellIs" dxfId="53" priority="90" operator="lessThan">
      <formula>0.04544</formula>
    </cfRule>
    <cfRule type="cellIs" dxfId="52" priority="91" operator="greaterThan">
      <formula>0.04455</formula>
    </cfRule>
  </conditionalFormatting>
  <conditionalFormatting sqref="DF107">
    <cfRule type="cellIs" dxfId="51" priority="86" operator="lessThan">
      <formula>0.1355</formula>
    </cfRule>
    <cfRule type="cellIs" dxfId="50" priority="87" operator="greaterThan">
      <formula>0.1356</formula>
    </cfRule>
    <cfRule type="cellIs" dxfId="49" priority="88" operator="greaterThan">
      <formula>0.1356</formula>
    </cfRule>
    <cfRule type="cellIs" dxfId="48" priority="89" operator="greaterThan">
      <formula>0.1355</formula>
    </cfRule>
  </conditionalFormatting>
  <conditionalFormatting sqref="AO108:AS108">
    <cfRule type="cellIs" dxfId="47" priority="85" operator="greaterThanOrEqual">
      <formula>$DI108</formula>
    </cfRule>
  </conditionalFormatting>
  <conditionalFormatting sqref="AO108:AS108">
    <cfRule type="cellIs" dxfId="46" priority="83" operator="lessThanOrEqual">
      <formula>$DI108*0.5</formula>
    </cfRule>
    <cfRule type="cellIs" dxfId="45" priority="84" operator="between">
      <formula>$DI108*0.5</formula>
      <formula>$DI108*1</formula>
    </cfRule>
  </conditionalFormatting>
  <conditionalFormatting sqref="AT108">
    <cfRule type="cellIs" dxfId="44" priority="82" operator="greaterThanOrEqual">
      <formula>$DI108</formula>
    </cfRule>
  </conditionalFormatting>
  <conditionalFormatting sqref="AT108">
    <cfRule type="cellIs" dxfId="43" priority="80" operator="lessThanOrEqual">
      <formula>$DI108*0.5</formula>
    </cfRule>
    <cfRule type="cellIs" dxfId="42" priority="81" operator="between">
      <formula>$DI108*0.5</formula>
      <formula>$DI108*1</formula>
    </cfRule>
  </conditionalFormatting>
  <conditionalFormatting sqref="CT108">
    <cfRule type="cellIs" dxfId="41" priority="78" operator="lessThan">
      <formula>0.09054</formula>
    </cfRule>
    <cfRule type="cellIs" dxfId="40" priority="79" operator="greaterThan">
      <formula>0.0906</formula>
    </cfRule>
  </conditionalFormatting>
  <conditionalFormatting sqref="CU108:DE108">
    <cfRule type="cellIs" dxfId="39" priority="76" operator="lessThan">
      <formula>0.04544</formula>
    </cfRule>
    <cfRule type="cellIs" dxfId="38" priority="77" operator="greaterThan">
      <formula>0.04455</formula>
    </cfRule>
  </conditionalFormatting>
  <conditionalFormatting sqref="DF108">
    <cfRule type="cellIs" dxfId="37" priority="72" operator="lessThan">
      <formula>0.1355</formula>
    </cfRule>
    <cfRule type="cellIs" dxfId="36" priority="73" operator="greaterThan">
      <formula>0.1356</formula>
    </cfRule>
    <cfRule type="cellIs" dxfId="35" priority="74" operator="greaterThan">
      <formula>0.1356</formula>
    </cfRule>
    <cfRule type="cellIs" dxfId="34" priority="75" operator="greaterThan">
      <formula>0.1355</formula>
    </cfRule>
  </conditionalFormatting>
  <conditionalFormatting sqref="DF7:DF62">
    <cfRule type="cellIs" dxfId="33" priority="68" operator="lessThan">
      <formula>0.3953</formula>
    </cfRule>
    <cfRule type="cellIs" dxfId="32" priority="69" operator="greaterThan">
      <formula>39.54%</formula>
    </cfRule>
  </conditionalFormatting>
  <conditionalFormatting sqref="CT63:CT100">
    <cfRule type="cellIs" dxfId="31" priority="66" operator="lessThan">
      <formula>0.085</formula>
    </cfRule>
    <cfRule type="cellIs" dxfId="30" priority="67" operator="greaterThan">
      <formula>0.0849</formula>
    </cfRule>
  </conditionalFormatting>
  <conditionalFormatting sqref="CU63:CU100">
    <cfRule type="cellIs" dxfId="29" priority="64" operator="lessThan">
      <formula>0.045</formula>
    </cfRule>
    <cfRule type="cellIs" dxfId="28" priority="65" operator="greaterThan">
      <formula>0.0449</formula>
    </cfRule>
  </conditionalFormatting>
  <conditionalFormatting sqref="CV63:CV100">
    <cfRule type="cellIs" dxfId="27" priority="62" operator="lessThan">
      <formula>0.0865</formula>
    </cfRule>
    <cfRule type="cellIs" dxfId="26" priority="63" operator="greaterThan">
      <formula>0.0864</formula>
    </cfRule>
  </conditionalFormatting>
  <conditionalFormatting sqref="CW63:CW100">
    <cfRule type="cellIs" dxfId="25" priority="60" operator="lessThan">
      <formula>0.0865</formula>
    </cfRule>
    <cfRule type="cellIs" dxfId="24" priority="61" operator="greaterThan">
      <formula>0.0864</formula>
    </cfRule>
  </conditionalFormatting>
  <conditionalFormatting sqref="CT7:CT62">
    <cfRule type="cellIs" dxfId="23" priority="58" operator="lessThan">
      <formula>0.091</formula>
    </cfRule>
    <cfRule type="cellIs" dxfId="22" priority="59" operator="greaterThan">
      <formula>0.0909</formula>
    </cfRule>
  </conditionalFormatting>
  <conditionalFormatting sqref="CU7:CU62">
    <cfRule type="cellIs" dxfId="21" priority="56" operator="lessThan">
      <formula>0.045</formula>
    </cfRule>
    <cfRule type="cellIs" dxfId="20" priority="57" operator="greaterThan">
      <formula>0.0449</formula>
    </cfRule>
  </conditionalFormatting>
  <conditionalFormatting sqref="CV7:CV62">
    <cfRule type="cellIs" dxfId="19" priority="54" operator="lessThan">
      <formula>0.091</formula>
    </cfRule>
    <cfRule type="cellIs" dxfId="18" priority="55" operator="greaterThan">
      <formula>0.0909</formula>
    </cfRule>
  </conditionalFormatting>
  <conditionalFormatting sqref="CW7:CW62">
    <cfRule type="cellIs" dxfId="17" priority="52" operator="lessThan">
      <formula>0.091</formula>
    </cfRule>
    <cfRule type="cellIs" dxfId="16" priority="53" operator="greaterThan">
      <formula>0.0909</formula>
    </cfRule>
  </conditionalFormatting>
  <conditionalFormatting sqref="CX63:CX100">
    <cfRule type="cellIs" dxfId="15" priority="50" operator="lessThan">
      <formula>0.0865</formula>
    </cfRule>
    <cfRule type="cellIs" dxfId="14" priority="51" operator="greaterThan">
      <formula>0.0864</formula>
    </cfRule>
  </conditionalFormatting>
  <conditionalFormatting sqref="AO34:AS34">
    <cfRule type="cellIs" dxfId="13" priority="14" operator="greaterThanOrEqual">
      <formula>$DI34</formula>
    </cfRule>
  </conditionalFormatting>
  <conditionalFormatting sqref="AO34:AS34">
    <cfRule type="cellIs" dxfId="12" priority="12" operator="lessThanOrEqual">
      <formula>$DI34*0.5</formula>
    </cfRule>
    <cfRule type="cellIs" dxfId="11" priority="13" operator="between">
      <formula>$DI34*0.5</formula>
      <formula>$DI34*1</formula>
    </cfRule>
  </conditionalFormatting>
  <conditionalFormatting sqref="AT34">
    <cfRule type="cellIs" dxfId="10" priority="11" operator="greaterThanOrEqual">
      <formula>$DI34</formula>
    </cfRule>
  </conditionalFormatting>
  <conditionalFormatting sqref="AT34">
    <cfRule type="cellIs" dxfId="9" priority="9" operator="lessThanOrEqual">
      <formula>$DI34*0.5</formula>
    </cfRule>
    <cfRule type="cellIs" dxfId="8" priority="10" operator="between">
      <formula>$DI34*0.5</formula>
      <formula>$DI34*1</formula>
    </cfRule>
  </conditionalFormatting>
  <conditionalFormatting sqref="AO35:AS35">
    <cfRule type="cellIs" dxfId="7" priority="8" operator="greaterThanOrEqual">
      <formula>$DI35</formula>
    </cfRule>
  </conditionalFormatting>
  <conditionalFormatting sqref="AO35:AS35">
    <cfRule type="cellIs" dxfId="6" priority="6" operator="lessThanOrEqual">
      <formula>$DI35*0.5</formula>
    </cfRule>
    <cfRule type="cellIs" dxfId="5" priority="7" operator="between">
      <formula>$DI35*0.5</formula>
      <formula>$DI35*1</formula>
    </cfRule>
  </conditionalFormatting>
  <conditionalFormatting sqref="AT35">
    <cfRule type="cellIs" dxfId="4" priority="5" operator="greaterThanOrEqual">
      <formula>$DI35</formula>
    </cfRule>
  </conditionalFormatting>
  <conditionalFormatting sqref="AT35">
    <cfRule type="cellIs" dxfId="3" priority="3" operator="lessThanOrEqual">
      <formula>$DI35*0.5</formula>
    </cfRule>
    <cfRule type="cellIs" dxfId="2" priority="4" operator="between">
      <formula>$DI35*0.5</formula>
      <formula>$DI35*1</formula>
    </cfRule>
  </conditionalFormatting>
  <conditionalFormatting sqref="CX34:DE62">
    <cfRule type="cellIs" dxfId="1" priority="1" operator="lessThan">
      <formula>0.454</formula>
    </cfRule>
    <cfRule type="cellIs" dxfId="0" priority="2" operator="greaterThan">
      <formula>0.445</formula>
    </cfRule>
  </conditionalFormatting>
  <pageMargins left="0" right="0" top="0.47244094488188981" bottom="3.937007874015748E-2" header="0.19685039370078741" footer="0.31496062992125984"/>
  <pageSetup paperSize="9" scale="1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CUADRO</vt:lpstr>
      <vt:lpstr>CUADRO!Área_de_impresión</vt:lpstr>
      <vt:lpstr>CUADRO!Títulos_a_imprimir</vt:lpstr>
    </vt:vector>
  </TitlesOfParts>
  <Company>PODER JUDICIAL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CORTE SUPERIOR DE JUSTICIA DE JUNIN</dc:creator>
  <cp:lastModifiedBy>CORTE SUPERIOR DE JUSTICIA DE JUNIN</cp:lastModifiedBy>
  <cp:lastPrinted>2022-06-08T21:02:24Z</cp:lastPrinted>
  <dcterms:created xsi:type="dcterms:W3CDTF">2021-04-09T17:09:58Z</dcterms:created>
  <dcterms:modified xsi:type="dcterms:W3CDTF">2022-07-06T15:00:27Z</dcterms:modified>
</cp:coreProperties>
</file>