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ORDINACION DE ESTADISTICA\2021\BOLETIN\5 MAYO\"/>
    </mc:Choice>
  </mc:AlternateContent>
  <bookViews>
    <workbookView xWindow="-120" yWindow="-120" windowWidth="19320" windowHeight="7875"/>
  </bookViews>
  <sheets>
    <sheet name="% DE AVANCE" sheetId="1" r:id="rId1"/>
    <sheet name="CAJAS" sheetId="2" r:id="rId2"/>
  </sheets>
  <definedNames>
    <definedName name="_xlnm._FilterDatabase" localSheetId="0" hidden="1">'% DE AVANCE'!$A$2:$COE$93</definedName>
    <definedName name="_xlnm._FilterDatabase" localSheetId="1" hidden="1">CAJAS!$A$1:$DZ$6</definedName>
    <definedName name="_xlnm.Print_Area" localSheetId="0">'% DE AVANCE'!$A$1:$EV$94</definedName>
    <definedName name="_xlnm.Print_Titles" localSheetId="0">'% DE AVANCE'!$1:$5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5" i="2" l="1"/>
  <c r="DL6" i="2"/>
  <c r="DT6" i="2" s="1"/>
  <c r="DL5" i="2"/>
  <c r="DK6" i="2"/>
  <c r="DJ6" i="2"/>
  <c r="DI6" i="2"/>
  <c r="DH6" i="2"/>
  <c r="DK5" i="2"/>
  <c r="DJ5" i="2"/>
  <c r="DI5" i="2"/>
  <c r="DH5" i="2"/>
  <c r="DH6" i="1"/>
  <c r="DL7" i="1" l="1"/>
  <c r="DL8" i="1"/>
  <c r="DL9" i="1"/>
  <c r="DL10" i="1"/>
  <c r="DL11" i="1"/>
  <c r="DL12" i="1"/>
  <c r="DL13" i="1"/>
  <c r="DL14" i="1"/>
  <c r="DL15" i="1"/>
  <c r="DL16" i="1"/>
  <c r="DL17" i="1"/>
  <c r="DL18" i="1"/>
  <c r="DL19" i="1"/>
  <c r="DL20" i="1"/>
  <c r="DL21" i="1"/>
  <c r="DL22" i="1"/>
  <c r="DL23" i="1"/>
  <c r="DL24" i="1"/>
  <c r="DL25" i="1"/>
  <c r="DL26" i="1"/>
  <c r="DL27" i="1"/>
  <c r="DL32" i="1"/>
  <c r="DL28" i="1"/>
  <c r="DL30" i="1"/>
  <c r="DL31" i="1"/>
  <c r="DL29" i="1"/>
  <c r="DL33" i="1"/>
  <c r="DL34" i="1"/>
  <c r="DL35" i="1"/>
  <c r="DL36" i="1"/>
  <c r="DL37" i="1"/>
  <c r="DL38" i="1"/>
  <c r="DL39" i="1"/>
  <c r="DL40" i="1"/>
  <c r="DL41" i="1"/>
  <c r="DL42" i="1"/>
  <c r="DL43" i="1"/>
  <c r="DL44" i="1"/>
  <c r="DL45" i="1"/>
  <c r="DL46" i="1"/>
  <c r="DL47" i="1"/>
  <c r="DL48" i="1"/>
  <c r="DL49" i="1"/>
  <c r="DL50" i="1"/>
  <c r="DL51" i="1"/>
  <c r="DL52" i="1"/>
  <c r="DL53" i="1"/>
  <c r="DL54" i="1"/>
  <c r="DL55" i="1"/>
  <c r="DL56" i="1"/>
  <c r="DL57" i="1"/>
  <c r="DL58" i="1"/>
  <c r="DL59" i="1"/>
  <c r="DL60" i="1"/>
  <c r="DL61" i="1"/>
  <c r="DL62" i="1"/>
  <c r="DL63" i="1"/>
  <c r="DL64" i="1"/>
  <c r="DL65" i="1"/>
  <c r="DL66" i="1"/>
  <c r="DL67" i="1"/>
  <c r="DL68" i="1"/>
  <c r="DL69" i="1"/>
  <c r="DL70" i="1"/>
  <c r="DL71" i="1"/>
  <c r="DL72" i="1"/>
  <c r="DL73" i="1"/>
  <c r="DL74" i="1"/>
  <c r="DL75" i="1"/>
  <c r="DL76" i="1"/>
  <c r="DL77" i="1"/>
  <c r="DL78" i="1"/>
  <c r="DL79" i="1"/>
  <c r="DL80" i="1"/>
  <c r="DL81" i="1"/>
  <c r="DL82" i="1"/>
  <c r="DL83" i="1"/>
  <c r="DL84" i="1"/>
  <c r="DL85" i="1"/>
  <c r="DL86" i="1"/>
  <c r="DL87" i="1"/>
  <c r="DL88" i="1"/>
  <c r="DL89" i="1"/>
  <c r="DL90" i="1"/>
  <c r="DL91" i="1"/>
  <c r="DL92" i="1"/>
  <c r="DL93" i="1"/>
  <c r="DL6" i="1"/>
  <c r="DK6" i="1" l="1"/>
  <c r="DK61" i="1" l="1"/>
  <c r="DJ61" i="1"/>
  <c r="DI61" i="1"/>
  <c r="DH61" i="1"/>
  <c r="DK60" i="1"/>
  <c r="DJ60" i="1"/>
  <c r="DI60" i="1"/>
  <c r="DH60" i="1"/>
  <c r="DK59" i="1"/>
  <c r="DJ59" i="1"/>
  <c r="DI59" i="1"/>
  <c r="DH59" i="1"/>
  <c r="DK58" i="1"/>
  <c r="DJ58" i="1"/>
  <c r="DI58" i="1"/>
  <c r="DH58" i="1"/>
  <c r="DK57" i="1"/>
  <c r="DJ57" i="1"/>
  <c r="DI57" i="1"/>
  <c r="DH57" i="1"/>
  <c r="DK56" i="1"/>
  <c r="DJ56" i="1"/>
  <c r="DI56" i="1"/>
  <c r="DH56" i="1"/>
  <c r="DK55" i="1"/>
  <c r="DJ55" i="1"/>
  <c r="DI55" i="1"/>
  <c r="DH55" i="1"/>
  <c r="DK54" i="1"/>
  <c r="DJ54" i="1"/>
  <c r="DI54" i="1"/>
  <c r="DH54" i="1"/>
  <c r="DK53" i="1"/>
  <c r="DJ53" i="1"/>
  <c r="DI53" i="1"/>
  <c r="DH53" i="1"/>
  <c r="DK52" i="1"/>
  <c r="DJ52" i="1"/>
  <c r="DI52" i="1"/>
  <c r="DH52" i="1"/>
  <c r="DK51" i="1"/>
  <c r="DJ51" i="1"/>
  <c r="DI51" i="1"/>
  <c r="DH51" i="1"/>
  <c r="DK50" i="1"/>
  <c r="DJ50" i="1"/>
  <c r="DI50" i="1"/>
  <c r="DH50" i="1"/>
  <c r="DK49" i="1"/>
  <c r="DJ49" i="1"/>
  <c r="DI49" i="1"/>
  <c r="DH49" i="1"/>
  <c r="DK48" i="1"/>
  <c r="DJ48" i="1"/>
  <c r="DI48" i="1"/>
  <c r="DH48" i="1"/>
  <c r="DK47" i="1"/>
  <c r="DJ47" i="1"/>
  <c r="DI47" i="1"/>
  <c r="DH47" i="1"/>
  <c r="DK46" i="1"/>
  <c r="DJ46" i="1"/>
  <c r="DI46" i="1"/>
  <c r="DH46" i="1"/>
  <c r="DK93" i="1"/>
  <c r="DJ93" i="1"/>
  <c r="DI93" i="1"/>
  <c r="DH93" i="1"/>
  <c r="DK92" i="1"/>
  <c r="DJ92" i="1"/>
  <c r="DI92" i="1"/>
  <c r="DH92" i="1"/>
  <c r="DK91" i="1"/>
  <c r="DJ91" i="1"/>
  <c r="DI91" i="1"/>
  <c r="DH91" i="1"/>
  <c r="DK90" i="1"/>
  <c r="DJ90" i="1"/>
  <c r="DI90" i="1"/>
  <c r="DH90" i="1"/>
  <c r="DK89" i="1"/>
  <c r="DJ89" i="1"/>
  <c r="DI89" i="1"/>
  <c r="DH89" i="1"/>
  <c r="DK88" i="1"/>
  <c r="DJ88" i="1"/>
  <c r="DI88" i="1"/>
  <c r="DH88" i="1"/>
  <c r="DK87" i="1"/>
  <c r="DJ87" i="1"/>
  <c r="DI87" i="1"/>
  <c r="DH87" i="1"/>
  <c r="DK86" i="1"/>
  <c r="DJ86" i="1"/>
  <c r="DI86" i="1"/>
  <c r="DH86" i="1"/>
  <c r="DK85" i="1"/>
  <c r="DJ85" i="1"/>
  <c r="DI85" i="1"/>
  <c r="DH85" i="1"/>
  <c r="DK84" i="1"/>
  <c r="DJ84" i="1"/>
  <c r="DI84" i="1"/>
  <c r="DH84" i="1"/>
  <c r="DK83" i="1"/>
  <c r="DJ83" i="1"/>
  <c r="DI83" i="1"/>
  <c r="DH83" i="1"/>
  <c r="DK82" i="1"/>
  <c r="DJ82" i="1"/>
  <c r="DI82" i="1"/>
  <c r="DH82" i="1"/>
  <c r="DK81" i="1"/>
  <c r="DJ81" i="1"/>
  <c r="DI81" i="1"/>
  <c r="DH81" i="1"/>
  <c r="DK80" i="1"/>
  <c r="DJ80" i="1"/>
  <c r="DI80" i="1"/>
  <c r="DH80" i="1"/>
  <c r="DK79" i="1"/>
  <c r="DJ79" i="1"/>
  <c r="DI79" i="1"/>
  <c r="DH79" i="1"/>
  <c r="DK78" i="1"/>
  <c r="DJ78" i="1"/>
  <c r="DI78" i="1"/>
  <c r="DH78" i="1"/>
  <c r="DK77" i="1"/>
  <c r="DJ77" i="1"/>
  <c r="DI77" i="1"/>
  <c r="DH77" i="1"/>
  <c r="DK76" i="1"/>
  <c r="DJ76" i="1"/>
  <c r="DI76" i="1"/>
  <c r="DH76" i="1"/>
  <c r="DK75" i="1"/>
  <c r="DJ75" i="1"/>
  <c r="DI75" i="1"/>
  <c r="DH75" i="1"/>
  <c r="DK74" i="1"/>
  <c r="DJ74" i="1"/>
  <c r="DI74" i="1"/>
  <c r="DH74" i="1"/>
  <c r="DK73" i="1"/>
  <c r="DJ73" i="1"/>
  <c r="DI73" i="1"/>
  <c r="DH73" i="1"/>
  <c r="DK72" i="1"/>
  <c r="DJ72" i="1"/>
  <c r="DI72" i="1"/>
  <c r="DH72" i="1"/>
  <c r="DK71" i="1"/>
  <c r="DJ71" i="1"/>
  <c r="DI71" i="1"/>
  <c r="DH71" i="1"/>
  <c r="DK70" i="1"/>
  <c r="DJ70" i="1"/>
  <c r="DI70" i="1"/>
  <c r="DH70" i="1"/>
  <c r="DK69" i="1"/>
  <c r="DJ69" i="1"/>
  <c r="DI69" i="1"/>
  <c r="DH69" i="1"/>
  <c r="DK68" i="1"/>
  <c r="DJ68" i="1"/>
  <c r="DI68" i="1"/>
  <c r="DH68" i="1"/>
  <c r="DK67" i="1"/>
  <c r="DJ67" i="1"/>
  <c r="DI67" i="1"/>
  <c r="DH67" i="1"/>
  <c r="DK66" i="1"/>
  <c r="DJ66" i="1"/>
  <c r="DI66" i="1"/>
  <c r="DH66" i="1"/>
  <c r="DK65" i="1"/>
  <c r="DJ65" i="1"/>
  <c r="DI65" i="1"/>
  <c r="DH65" i="1"/>
  <c r="DK64" i="1"/>
  <c r="DJ64" i="1"/>
  <c r="DI64" i="1"/>
  <c r="DH64" i="1"/>
  <c r="DK63" i="1"/>
  <c r="DJ63" i="1"/>
  <c r="DI63" i="1"/>
  <c r="DH63" i="1"/>
  <c r="DK62" i="1"/>
  <c r="DJ62" i="1"/>
  <c r="DI62" i="1"/>
  <c r="DH62" i="1"/>
  <c r="DK45" i="1"/>
  <c r="DJ45" i="1"/>
  <c r="DI45" i="1"/>
  <c r="DH45" i="1"/>
  <c r="DK44" i="1"/>
  <c r="DJ44" i="1"/>
  <c r="DI44" i="1"/>
  <c r="DH44" i="1"/>
  <c r="DK43" i="1"/>
  <c r="DJ43" i="1"/>
  <c r="DI43" i="1"/>
  <c r="DH43" i="1"/>
  <c r="DK42" i="1"/>
  <c r="DJ42" i="1"/>
  <c r="DI42" i="1"/>
  <c r="DH42" i="1"/>
  <c r="DK41" i="1"/>
  <c r="DJ41" i="1"/>
  <c r="DI41" i="1"/>
  <c r="DH41" i="1"/>
  <c r="DK40" i="1"/>
  <c r="DJ40" i="1"/>
  <c r="DI40" i="1"/>
  <c r="DH40" i="1"/>
  <c r="DK39" i="1"/>
  <c r="DJ39" i="1"/>
  <c r="DI39" i="1"/>
  <c r="DH39" i="1"/>
  <c r="DK38" i="1"/>
  <c r="DJ38" i="1"/>
  <c r="DI38" i="1"/>
  <c r="DH38" i="1"/>
  <c r="DK37" i="1"/>
  <c r="DJ37" i="1"/>
  <c r="DI37" i="1"/>
  <c r="DH37" i="1"/>
  <c r="DK36" i="1"/>
  <c r="DJ36" i="1"/>
  <c r="DI36" i="1"/>
  <c r="DH36" i="1"/>
  <c r="DK35" i="1"/>
  <c r="DJ35" i="1"/>
  <c r="DI35" i="1"/>
  <c r="DH35" i="1"/>
  <c r="DK34" i="1"/>
  <c r="DJ34" i="1"/>
  <c r="DI34" i="1"/>
  <c r="DH34" i="1"/>
  <c r="DK33" i="1"/>
  <c r="DJ33" i="1"/>
  <c r="DI33" i="1"/>
  <c r="DH33" i="1"/>
  <c r="DK29" i="1"/>
  <c r="DJ29" i="1"/>
  <c r="DI29" i="1"/>
  <c r="DH29" i="1"/>
  <c r="DK31" i="1"/>
  <c r="DJ31" i="1"/>
  <c r="DI31" i="1"/>
  <c r="DH31" i="1"/>
  <c r="DK30" i="1"/>
  <c r="DJ30" i="1"/>
  <c r="DI30" i="1"/>
  <c r="DH30" i="1"/>
  <c r="DK28" i="1"/>
  <c r="DJ28" i="1"/>
  <c r="DI28" i="1"/>
  <c r="DH28" i="1"/>
  <c r="DK32" i="1"/>
  <c r="DJ32" i="1"/>
  <c r="DI32" i="1"/>
  <c r="DH32" i="1"/>
  <c r="DK27" i="1"/>
  <c r="DJ27" i="1"/>
  <c r="DI27" i="1"/>
  <c r="DH27" i="1"/>
  <c r="DK26" i="1"/>
  <c r="DJ26" i="1"/>
  <c r="DI26" i="1"/>
  <c r="DH26" i="1"/>
  <c r="DK25" i="1"/>
  <c r="DJ25" i="1"/>
  <c r="DI25" i="1"/>
  <c r="DH25" i="1"/>
  <c r="DK24" i="1"/>
  <c r="DJ24" i="1"/>
  <c r="DI24" i="1"/>
  <c r="DH24" i="1"/>
  <c r="DK23" i="1"/>
  <c r="DJ23" i="1"/>
  <c r="DI23" i="1"/>
  <c r="DH23" i="1"/>
  <c r="DK22" i="1"/>
  <c r="DJ22" i="1"/>
  <c r="DI22" i="1"/>
  <c r="DH22" i="1"/>
  <c r="DK21" i="1"/>
  <c r="DJ21" i="1"/>
  <c r="DI21" i="1"/>
  <c r="DH21" i="1"/>
  <c r="DK20" i="1"/>
  <c r="DJ20" i="1"/>
  <c r="DI20" i="1"/>
  <c r="DH20" i="1"/>
  <c r="DK19" i="1"/>
  <c r="DJ19" i="1"/>
  <c r="DI19" i="1"/>
  <c r="DH19" i="1"/>
  <c r="DK18" i="1"/>
  <c r="DJ18" i="1"/>
  <c r="DI18" i="1"/>
  <c r="DH18" i="1"/>
  <c r="DK17" i="1"/>
  <c r="DJ17" i="1"/>
  <c r="DI17" i="1"/>
  <c r="DH17" i="1"/>
  <c r="DK16" i="1"/>
  <c r="DJ16" i="1"/>
  <c r="DI16" i="1"/>
  <c r="DH16" i="1"/>
  <c r="DK15" i="1"/>
  <c r="DJ15" i="1"/>
  <c r="DI15" i="1"/>
  <c r="DH15" i="1"/>
  <c r="DK14" i="1"/>
  <c r="DJ14" i="1"/>
  <c r="DI14" i="1"/>
  <c r="DH14" i="1"/>
  <c r="DK13" i="1"/>
  <c r="DJ13" i="1"/>
  <c r="DI13" i="1"/>
  <c r="DH13" i="1"/>
  <c r="DK12" i="1"/>
  <c r="DJ12" i="1"/>
  <c r="DI12" i="1"/>
  <c r="DH12" i="1"/>
  <c r="DK11" i="1"/>
  <c r="DJ11" i="1"/>
  <c r="DI11" i="1"/>
  <c r="DH11" i="1"/>
  <c r="DK10" i="1"/>
  <c r="DJ10" i="1"/>
  <c r="DI10" i="1"/>
  <c r="DH10" i="1"/>
  <c r="DK9" i="1"/>
  <c r="DJ9" i="1"/>
  <c r="DI9" i="1"/>
  <c r="DH9" i="1"/>
  <c r="DK8" i="1"/>
  <c r="DJ8" i="1"/>
  <c r="DI8" i="1"/>
  <c r="DH8" i="1"/>
  <c r="DK7" i="1"/>
  <c r="DJ7" i="1"/>
  <c r="DI7" i="1"/>
  <c r="DH7" i="1"/>
  <c r="DJ6" i="1"/>
  <c r="DI6" i="1"/>
  <c r="DT8" i="1" l="1"/>
  <c r="DT10" i="1"/>
  <c r="DT12" i="1"/>
  <c r="DT14" i="1"/>
  <c r="DT16" i="1"/>
  <c r="DT18" i="1"/>
  <c r="DT20" i="1"/>
  <c r="DT22" i="1"/>
  <c r="DT24" i="1"/>
  <c r="DT26" i="1"/>
  <c r="DT32" i="1"/>
  <c r="DT30" i="1"/>
  <c r="DT29" i="1"/>
  <c r="DT34" i="1"/>
  <c r="DT36" i="1"/>
  <c r="DT38" i="1"/>
  <c r="DT40" i="1"/>
  <c r="DT42" i="1"/>
  <c r="DT44" i="1"/>
  <c r="DT62" i="1"/>
  <c r="DT64" i="1"/>
  <c r="DT66" i="1"/>
  <c r="DT68" i="1"/>
  <c r="DT70" i="1"/>
  <c r="DT72" i="1"/>
  <c r="DT74" i="1"/>
  <c r="DT76" i="1"/>
  <c r="DT78" i="1"/>
  <c r="DT80" i="1"/>
  <c r="DT82" i="1"/>
  <c r="DT84" i="1"/>
  <c r="DT86" i="1"/>
  <c r="DT88" i="1"/>
  <c r="DT90" i="1"/>
  <c r="DT92" i="1"/>
  <c r="DT46" i="1"/>
  <c r="DT48" i="1"/>
  <c r="DT50" i="1"/>
  <c r="DT52" i="1"/>
  <c r="DT54" i="1"/>
  <c r="DT56" i="1"/>
  <c r="DT58" i="1"/>
  <c r="DT60" i="1"/>
  <c r="DT6" i="1"/>
  <c r="DT9" i="1"/>
  <c r="DT13" i="1"/>
  <c r="DT17" i="1"/>
  <c r="DT21" i="1"/>
  <c r="DT25" i="1"/>
  <c r="DT28" i="1"/>
  <c r="DT33" i="1"/>
  <c r="DT37" i="1"/>
  <c r="DT41" i="1"/>
  <c r="DT45" i="1"/>
  <c r="DT65" i="1"/>
  <c r="DT67" i="1"/>
  <c r="DT71" i="1"/>
  <c r="DT75" i="1"/>
  <c r="DT79" i="1"/>
  <c r="DT83" i="1"/>
  <c r="DT87" i="1"/>
  <c r="DT91" i="1"/>
  <c r="DT47" i="1"/>
  <c r="DT51" i="1"/>
  <c r="DT55" i="1"/>
  <c r="DT59" i="1"/>
  <c r="DT7" i="1"/>
  <c r="DT11" i="1"/>
  <c r="DT15" i="1"/>
  <c r="DT19" i="1"/>
  <c r="DT23" i="1"/>
  <c r="DT27" i="1"/>
  <c r="DT31" i="1"/>
  <c r="DT35" i="1"/>
  <c r="DT39" i="1"/>
  <c r="DT43" i="1"/>
  <c r="DT63" i="1"/>
  <c r="DT69" i="1"/>
  <c r="DT73" i="1"/>
  <c r="DT77" i="1"/>
  <c r="DT81" i="1"/>
  <c r="DT85" i="1"/>
  <c r="DT89" i="1"/>
  <c r="DT93" i="1"/>
  <c r="DT49" i="1"/>
  <c r="DT53" i="1"/>
  <c r="DT57" i="1"/>
  <c r="DT61" i="1"/>
  <c r="DZ6" i="2"/>
  <c r="DY6" i="2"/>
  <c r="L6" i="2"/>
  <c r="AX20" i="1" l="1"/>
  <c r="AK21" i="1"/>
  <c r="K6" i="1"/>
  <c r="X6" i="1"/>
  <c r="DX6" i="2" l="1"/>
  <c r="L5" i="2"/>
  <c r="DE6" i="2"/>
  <c r="DC6" i="2"/>
  <c r="CP6" i="2"/>
  <c r="CC6" i="2"/>
  <c r="BP6" i="2"/>
  <c r="DU6" i="2" s="1"/>
  <c r="DV6" i="2" s="1"/>
  <c r="BB6" i="2"/>
  <c r="AY6" i="2"/>
  <c r="BC6" i="2" s="1"/>
  <c r="AL6" i="2"/>
  <c r="BA6" i="2" s="1"/>
  <c r="Y6" i="2"/>
  <c r="DZ5" i="2"/>
  <c r="DY5" i="2"/>
  <c r="DX5" i="2"/>
  <c r="DE5" i="2"/>
  <c r="DC5" i="2"/>
  <c r="CP5" i="2"/>
  <c r="CC5" i="2"/>
  <c r="BP5" i="2"/>
  <c r="DU5" i="2" s="1"/>
  <c r="DV5" i="2" s="1"/>
  <c r="BB5" i="2"/>
  <c r="AY5" i="2"/>
  <c r="BC5" i="2" s="1"/>
  <c r="AL5" i="2"/>
  <c r="BA5" i="2" s="1"/>
  <c r="Y5" i="2"/>
  <c r="DX61" i="1"/>
  <c r="DW61" i="1"/>
  <c r="DV61" i="1"/>
  <c r="DD61" i="1"/>
  <c r="DB61" i="1"/>
  <c r="CO61" i="1"/>
  <c r="CB61" i="1"/>
  <c r="BO61" i="1"/>
  <c r="BA61" i="1"/>
  <c r="AX61" i="1"/>
  <c r="BB61" i="1" s="1"/>
  <c r="AK61" i="1"/>
  <c r="AZ61" i="1" s="1"/>
  <c r="X61" i="1"/>
  <c r="K61" i="1"/>
  <c r="DX60" i="1"/>
  <c r="DW60" i="1"/>
  <c r="DV60" i="1"/>
  <c r="DD60" i="1"/>
  <c r="DB60" i="1"/>
  <c r="CO60" i="1"/>
  <c r="CB60" i="1"/>
  <c r="BO60" i="1"/>
  <c r="BA60" i="1"/>
  <c r="AX60" i="1"/>
  <c r="BB60" i="1" s="1"/>
  <c r="AK60" i="1"/>
  <c r="X60" i="1"/>
  <c r="K60" i="1"/>
  <c r="DX59" i="1"/>
  <c r="DW59" i="1"/>
  <c r="DV59" i="1"/>
  <c r="DD59" i="1"/>
  <c r="DB59" i="1"/>
  <c r="CO59" i="1"/>
  <c r="CB59" i="1"/>
  <c r="BO59" i="1"/>
  <c r="BA59" i="1"/>
  <c r="AX59" i="1"/>
  <c r="BB59" i="1" s="1"/>
  <c r="AK59" i="1"/>
  <c r="AZ59" i="1" s="1"/>
  <c r="X59" i="1"/>
  <c r="K59" i="1"/>
  <c r="DX58" i="1"/>
  <c r="DW58" i="1"/>
  <c r="DV58" i="1"/>
  <c r="DD58" i="1"/>
  <c r="DB58" i="1"/>
  <c r="CO58" i="1"/>
  <c r="CB58" i="1"/>
  <c r="BO58" i="1"/>
  <c r="BA58" i="1"/>
  <c r="AX58" i="1"/>
  <c r="BB58" i="1" s="1"/>
  <c r="AK58" i="1"/>
  <c r="X58" i="1"/>
  <c r="K58" i="1"/>
  <c r="DX57" i="1"/>
  <c r="DW57" i="1"/>
  <c r="DV57" i="1"/>
  <c r="DD57" i="1"/>
  <c r="DB57" i="1"/>
  <c r="CO57" i="1"/>
  <c r="CB57" i="1"/>
  <c r="BO57" i="1"/>
  <c r="DG57" i="1" s="1"/>
  <c r="BA57" i="1"/>
  <c r="AX57" i="1"/>
  <c r="BB57" i="1" s="1"/>
  <c r="AK57" i="1"/>
  <c r="AZ57" i="1" s="1"/>
  <c r="X57" i="1"/>
  <c r="K57" i="1"/>
  <c r="DX56" i="1"/>
  <c r="DW56" i="1"/>
  <c r="DV56" i="1"/>
  <c r="DD56" i="1"/>
  <c r="DB56" i="1"/>
  <c r="CO56" i="1"/>
  <c r="CB56" i="1"/>
  <c r="BO56" i="1"/>
  <c r="BA56" i="1"/>
  <c r="AX56" i="1"/>
  <c r="BB56" i="1" s="1"/>
  <c r="AK56" i="1"/>
  <c r="AZ56" i="1" s="1"/>
  <c r="X56" i="1"/>
  <c r="K56" i="1"/>
  <c r="DX55" i="1"/>
  <c r="DW55" i="1"/>
  <c r="DV55" i="1"/>
  <c r="DD55" i="1"/>
  <c r="DB55" i="1"/>
  <c r="CO55" i="1"/>
  <c r="CB55" i="1"/>
  <c r="BO55" i="1"/>
  <c r="BA55" i="1"/>
  <c r="AX55" i="1"/>
  <c r="BB55" i="1" s="1"/>
  <c r="AK55" i="1"/>
  <c r="X55" i="1"/>
  <c r="K55" i="1"/>
  <c r="DX54" i="1"/>
  <c r="DW54" i="1"/>
  <c r="DV54" i="1"/>
  <c r="DD54" i="1"/>
  <c r="DB54" i="1"/>
  <c r="CO54" i="1"/>
  <c r="CB54" i="1"/>
  <c r="BO54" i="1"/>
  <c r="BA54" i="1"/>
  <c r="AX54" i="1"/>
  <c r="BB54" i="1" s="1"/>
  <c r="AK54" i="1"/>
  <c r="AZ54" i="1" s="1"/>
  <c r="X54" i="1"/>
  <c r="K54" i="1"/>
  <c r="DX53" i="1"/>
  <c r="DW53" i="1"/>
  <c r="DV53" i="1"/>
  <c r="DD53" i="1"/>
  <c r="DB53" i="1"/>
  <c r="CO53" i="1"/>
  <c r="CB53" i="1"/>
  <c r="BO53" i="1"/>
  <c r="BA53" i="1"/>
  <c r="AX53" i="1"/>
  <c r="BB53" i="1" s="1"/>
  <c r="AK53" i="1"/>
  <c r="X53" i="1"/>
  <c r="K53" i="1"/>
  <c r="DX52" i="1"/>
  <c r="DW52" i="1"/>
  <c r="DV52" i="1"/>
  <c r="DD52" i="1"/>
  <c r="DB52" i="1"/>
  <c r="CO52" i="1"/>
  <c r="CB52" i="1"/>
  <c r="BO52" i="1"/>
  <c r="BA52" i="1"/>
  <c r="AX52" i="1"/>
  <c r="BB52" i="1" s="1"/>
  <c r="AK52" i="1"/>
  <c r="X52" i="1"/>
  <c r="K52" i="1"/>
  <c r="DX51" i="1"/>
  <c r="DW51" i="1"/>
  <c r="DV51" i="1"/>
  <c r="DD51" i="1"/>
  <c r="DB51" i="1"/>
  <c r="CO51" i="1"/>
  <c r="CB51" i="1"/>
  <c r="BO51" i="1"/>
  <c r="BA51" i="1"/>
  <c r="AX51" i="1"/>
  <c r="BB51" i="1" s="1"/>
  <c r="AK51" i="1"/>
  <c r="X51" i="1"/>
  <c r="K51" i="1"/>
  <c r="DX50" i="1"/>
  <c r="DW50" i="1"/>
  <c r="DV50" i="1"/>
  <c r="DD50" i="1"/>
  <c r="DB50" i="1"/>
  <c r="CO50" i="1"/>
  <c r="CB50" i="1"/>
  <c r="BO50" i="1"/>
  <c r="BA50" i="1"/>
  <c r="AX50" i="1"/>
  <c r="BB50" i="1" s="1"/>
  <c r="AK50" i="1"/>
  <c r="AZ50" i="1" s="1"/>
  <c r="X50" i="1"/>
  <c r="K50" i="1"/>
  <c r="DX49" i="1"/>
  <c r="DW49" i="1"/>
  <c r="DV49" i="1"/>
  <c r="DB49" i="1"/>
  <c r="CO49" i="1"/>
  <c r="CB49" i="1"/>
  <c r="BO49" i="1"/>
  <c r="BA49" i="1"/>
  <c r="AX49" i="1"/>
  <c r="BB49" i="1" s="1"/>
  <c r="AK49" i="1"/>
  <c r="AZ49" i="1" s="1"/>
  <c r="X49" i="1"/>
  <c r="K49" i="1"/>
  <c r="DX48" i="1"/>
  <c r="DW48" i="1"/>
  <c r="DV48" i="1"/>
  <c r="DD48" i="1"/>
  <c r="DB48" i="1"/>
  <c r="CO48" i="1"/>
  <c r="CB48" i="1"/>
  <c r="BO48" i="1"/>
  <c r="BA48" i="1"/>
  <c r="AX48" i="1"/>
  <c r="BB48" i="1" s="1"/>
  <c r="AK48" i="1"/>
  <c r="X48" i="1"/>
  <c r="K48" i="1"/>
  <c r="DX47" i="1"/>
  <c r="DW47" i="1"/>
  <c r="DV47" i="1"/>
  <c r="DD47" i="1"/>
  <c r="DB47" i="1"/>
  <c r="CO47" i="1"/>
  <c r="CB47" i="1"/>
  <c r="BO47" i="1"/>
  <c r="BA47" i="1"/>
  <c r="AX47" i="1"/>
  <c r="BB47" i="1" s="1"/>
  <c r="AK47" i="1"/>
  <c r="AZ47" i="1" s="1"/>
  <c r="X47" i="1"/>
  <c r="K47" i="1"/>
  <c r="DX46" i="1"/>
  <c r="DW46" i="1"/>
  <c r="DV46" i="1"/>
  <c r="DD46" i="1"/>
  <c r="DB46" i="1"/>
  <c r="CO46" i="1"/>
  <c r="CB46" i="1"/>
  <c r="BO46" i="1"/>
  <c r="BA46" i="1"/>
  <c r="AX46" i="1"/>
  <c r="BB46" i="1" s="1"/>
  <c r="AK46" i="1"/>
  <c r="AZ46" i="1" s="1"/>
  <c r="X46" i="1"/>
  <c r="K46" i="1"/>
  <c r="DX93" i="1"/>
  <c r="DW93" i="1"/>
  <c r="DV93" i="1"/>
  <c r="DD93" i="1"/>
  <c r="DB93" i="1"/>
  <c r="CO93" i="1"/>
  <c r="CB93" i="1"/>
  <c r="BO93" i="1"/>
  <c r="BA93" i="1"/>
  <c r="AX93" i="1"/>
  <c r="BB93" i="1" s="1"/>
  <c r="AK93" i="1"/>
  <c r="X93" i="1"/>
  <c r="K93" i="1"/>
  <c r="DX92" i="1"/>
  <c r="DW92" i="1"/>
  <c r="DV92" i="1"/>
  <c r="DD92" i="1"/>
  <c r="DB92" i="1"/>
  <c r="CO92" i="1"/>
  <c r="CB92" i="1"/>
  <c r="BO92" i="1"/>
  <c r="BA92" i="1"/>
  <c r="AX92" i="1"/>
  <c r="BB92" i="1" s="1"/>
  <c r="AK92" i="1"/>
  <c r="X92" i="1"/>
  <c r="K92" i="1"/>
  <c r="DX91" i="1"/>
  <c r="DW91" i="1"/>
  <c r="DV91" i="1"/>
  <c r="DD91" i="1"/>
  <c r="DB91" i="1"/>
  <c r="CO91" i="1"/>
  <c r="CB91" i="1"/>
  <c r="BO91" i="1"/>
  <c r="DG91" i="1" s="1"/>
  <c r="BA91" i="1"/>
  <c r="AX91" i="1"/>
  <c r="AK91" i="1"/>
  <c r="AZ91" i="1" s="1"/>
  <c r="X91" i="1"/>
  <c r="DX90" i="1"/>
  <c r="DW90" i="1"/>
  <c r="DV90" i="1"/>
  <c r="DD90" i="1"/>
  <c r="DB90" i="1"/>
  <c r="CO90" i="1"/>
  <c r="CB90" i="1"/>
  <c r="BO90" i="1"/>
  <c r="BA90" i="1"/>
  <c r="AX90" i="1"/>
  <c r="BB90" i="1" s="1"/>
  <c r="AK90" i="1"/>
  <c r="AZ90" i="1" s="1"/>
  <c r="X90" i="1"/>
  <c r="K90" i="1"/>
  <c r="DX89" i="1"/>
  <c r="DW89" i="1"/>
  <c r="DV89" i="1"/>
  <c r="DD89" i="1"/>
  <c r="DB89" i="1"/>
  <c r="CO89" i="1"/>
  <c r="CB89" i="1"/>
  <c r="BO89" i="1"/>
  <c r="BA89" i="1"/>
  <c r="AX89" i="1"/>
  <c r="BB89" i="1" s="1"/>
  <c r="AK89" i="1"/>
  <c r="X89" i="1"/>
  <c r="K89" i="1"/>
  <c r="DX88" i="1"/>
  <c r="DW88" i="1"/>
  <c r="DV88" i="1"/>
  <c r="DD88" i="1"/>
  <c r="DB88" i="1"/>
  <c r="CO88" i="1"/>
  <c r="CB88" i="1"/>
  <c r="BO88" i="1"/>
  <c r="DG88" i="1" s="1"/>
  <c r="BA88" i="1"/>
  <c r="AX88" i="1"/>
  <c r="AK88" i="1"/>
  <c r="AZ88" i="1" s="1"/>
  <c r="X88" i="1"/>
  <c r="K88" i="1"/>
  <c r="DX87" i="1"/>
  <c r="DW87" i="1"/>
  <c r="DV87" i="1"/>
  <c r="DD87" i="1"/>
  <c r="DB87" i="1"/>
  <c r="CO87" i="1"/>
  <c r="CB87" i="1"/>
  <c r="BO87" i="1"/>
  <c r="BA87" i="1"/>
  <c r="AX87" i="1"/>
  <c r="BB87" i="1" s="1"/>
  <c r="AK87" i="1"/>
  <c r="AZ87" i="1" s="1"/>
  <c r="X87" i="1"/>
  <c r="K87" i="1"/>
  <c r="DX86" i="1"/>
  <c r="DW86" i="1"/>
  <c r="DV86" i="1"/>
  <c r="DD86" i="1"/>
  <c r="DB86" i="1"/>
  <c r="CO86" i="1"/>
  <c r="CB86" i="1"/>
  <c r="BO86" i="1"/>
  <c r="BA86" i="1"/>
  <c r="AX86" i="1"/>
  <c r="BB86" i="1" s="1"/>
  <c r="AK86" i="1"/>
  <c r="X86" i="1"/>
  <c r="K86" i="1"/>
  <c r="DX85" i="1"/>
  <c r="DW85" i="1"/>
  <c r="DV85" i="1"/>
  <c r="DD85" i="1"/>
  <c r="DB85" i="1"/>
  <c r="CO85" i="1"/>
  <c r="CB85" i="1"/>
  <c r="BO85" i="1"/>
  <c r="DG85" i="1" s="1"/>
  <c r="BA85" i="1"/>
  <c r="AX85" i="1"/>
  <c r="BB85" i="1" s="1"/>
  <c r="AK85" i="1"/>
  <c r="AZ85" i="1" s="1"/>
  <c r="X85" i="1"/>
  <c r="K85" i="1"/>
  <c r="DX84" i="1"/>
  <c r="DW84" i="1"/>
  <c r="DV84" i="1"/>
  <c r="DD84" i="1"/>
  <c r="DB84" i="1"/>
  <c r="CO84" i="1"/>
  <c r="CB84" i="1"/>
  <c r="BO84" i="1"/>
  <c r="BA84" i="1"/>
  <c r="AX84" i="1"/>
  <c r="BB84" i="1" s="1"/>
  <c r="AK84" i="1"/>
  <c r="AZ84" i="1" s="1"/>
  <c r="X84" i="1"/>
  <c r="K84" i="1"/>
  <c r="DX83" i="1"/>
  <c r="DW83" i="1"/>
  <c r="DV83" i="1"/>
  <c r="DD83" i="1"/>
  <c r="DB83" i="1"/>
  <c r="CO83" i="1"/>
  <c r="CB83" i="1"/>
  <c r="BO83" i="1"/>
  <c r="BA83" i="1"/>
  <c r="AX83" i="1"/>
  <c r="BB83" i="1" s="1"/>
  <c r="AK83" i="1"/>
  <c r="X83" i="1"/>
  <c r="K83" i="1"/>
  <c r="DX82" i="1"/>
  <c r="DW82" i="1"/>
  <c r="DV82" i="1"/>
  <c r="DD82" i="1"/>
  <c r="DB82" i="1"/>
  <c r="CO82" i="1"/>
  <c r="CB82" i="1"/>
  <c r="BO82" i="1"/>
  <c r="BA82" i="1"/>
  <c r="AX82" i="1"/>
  <c r="BB82" i="1" s="1"/>
  <c r="AK82" i="1"/>
  <c r="AZ82" i="1" s="1"/>
  <c r="X82" i="1"/>
  <c r="K82" i="1"/>
  <c r="DX81" i="1"/>
  <c r="DW81" i="1"/>
  <c r="DV81" i="1"/>
  <c r="DD81" i="1"/>
  <c r="DB81" i="1"/>
  <c r="CO81" i="1"/>
  <c r="CB81" i="1"/>
  <c r="BO81" i="1"/>
  <c r="BA81" i="1"/>
  <c r="AX81" i="1"/>
  <c r="BB81" i="1" s="1"/>
  <c r="AK81" i="1"/>
  <c r="X81" i="1"/>
  <c r="K81" i="1"/>
  <c r="DX80" i="1"/>
  <c r="DW80" i="1"/>
  <c r="DV80" i="1"/>
  <c r="DD80" i="1"/>
  <c r="DB80" i="1"/>
  <c r="CO80" i="1"/>
  <c r="CB80" i="1"/>
  <c r="BO80" i="1"/>
  <c r="BA80" i="1"/>
  <c r="AX80" i="1"/>
  <c r="BB80" i="1" s="1"/>
  <c r="AK80" i="1"/>
  <c r="AZ80" i="1" s="1"/>
  <c r="X80" i="1"/>
  <c r="K80" i="1"/>
  <c r="DX79" i="1"/>
  <c r="DW79" i="1"/>
  <c r="DV79" i="1"/>
  <c r="DD79" i="1"/>
  <c r="DB79" i="1"/>
  <c r="CO79" i="1"/>
  <c r="CB79" i="1"/>
  <c r="BO79" i="1"/>
  <c r="BA79" i="1"/>
  <c r="AX79" i="1"/>
  <c r="BB79" i="1" s="1"/>
  <c r="AK79" i="1"/>
  <c r="AZ79" i="1" s="1"/>
  <c r="X79" i="1"/>
  <c r="K79" i="1"/>
  <c r="DX78" i="1"/>
  <c r="DW78" i="1"/>
  <c r="DV78" i="1"/>
  <c r="DD78" i="1"/>
  <c r="DB78" i="1"/>
  <c r="CO78" i="1"/>
  <c r="CB78" i="1"/>
  <c r="BO78" i="1"/>
  <c r="BA78" i="1"/>
  <c r="AX78" i="1"/>
  <c r="AK78" i="1"/>
  <c r="AZ78" i="1" s="1"/>
  <c r="X78" i="1"/>
  <c r="K78" i="1"/>
  <c r="DX77" i="1"/>
  <c r="DW77" i="1"/>
  <c r="DV77" i="1"/>
  <c r="DD77" i="1"/>
  <c r="DB77" i="1"/>
  <c r="CO77" i="1"/>
  <c r="CB77" i="1"/>
  <c r="BO77" i="1"/>
  <c r="BA77" i="1"/>
  <c r="AX77" i="1"/>
  <c r="BB77" i="1" s="1"/>
  <c r="AK77" i="1"/>
  <c r="X77" i="1"/>
  <c r="K77" i="1"/>
  <c r="DX76" i="1"/>
  <c r="DW76" i="1"/>
  <c r="DV76" i="1"/>
  <c r="DD76" i="1"/>
  <c r="DB76" i="1"/>
  <c r="CO76" i="1"/>
  <c r="CB76" i="1"/>
  <c r="BO76" i="1"/>
  <c r="DG76" i="1" s="1"/>
  <c r="BA76" i="1"/>
  <c r="AX76" i="1"/>
  <c r="BB76" i="1" s="1"/>
  <c r="AK76" i="1"/>
  <c r="X76" i="1"/>
  <c r="K76" i="1"/>
  <c r="DX75" i="1"/>
  <c r="DW75" i="1"/>
  <c r="DV75" i="1"/>
  <c r="DD75" i="1"/>
  <c r="DB75" i="1"/>
  <c r="CO75" i="1"/>
  <c r="CB75" i="1"/>
  <c r="BO75" i="1"/>
  <c r="BA75" i="1"/>
  <c r="AX75" i="1"/>
  <c r="BB75" i="1" s="1"/>
  <c r="AK75" i="1"/>
  <c r="AZ75" i="1" s="1"/>
  <c r="X75" i="1"/>
  <c r="K75" i="1"/>
  <c r="DX74" i="1"/>
  <c r="DW74" i="1"/>
  <c r="DV74" i="1"/>
  <c r="DD74" i="1"/>
  <c r="DB74" i="1"/>
  <c r="CO74" i="1"/>
  <c r="CB74" i="1"/>
  <c r="BO74" i="1"/>
  <c r="BA74" i="1"/>
  <c r="AX74" i="1"/>
  <c r="BB74" i="1" s="1"/>
  <c r="AK74" i="1"/>
  <c r="X74" i="1"/>
  <c r="K74" i="1"/>
  <c r="DX73" i="1"/>
  <c r="DW73" i="1"/>
  <c r="DV73" i="1"/>
  <c r="DD73" i="1"/>
  <c r="DB73" i="1"/>
  <c r="CO73" i="1"/>
  <c r="CB73" i="1"/>
  <c r="BO73" i="1"/>
  <c r="BA73" i="1"/>
  <c r="AX73" i="1"/>
  <c r="BB73" i="1" s="1"/>
  <c r="AK73" i="1"/>
  <c r="AZ73" i="1" s="1"/>
  <c r="X73" i="1"/>
  <c r="K73" i="1"/>
  <c r="DX72" i="1"/>
  <c r="DW72" i="1"/>
  <c r="DV72" i="1"/>
  <c r="DD72" i="1"/>
  <c r="DB72" i="1"/>
  <c r="CO72" i="1"/>
  <c r="CB72" i="1"/>
  <c r="BO72" i="1"/>
  <c r="BA72" i="1"/>
  <c r="AX72" i="1"/>
  <c r="BB72" i="1" s="1"/>
  <c r="AK72" i="1"/>
  <c r="AZ72" i="1" s="1"/>
  <c r="X72" i="1"/>
  <c r="DX71" i="1"/>
  <c r="DW71" i="1"/>
  <c r="DV71" i="1"/>
  <c r="DD71" i="1"/>
  <c r="DB71" i="1"/>
  <c r="CO71" i="1"/>
  <c r="CB71" i="1"/>
  <c r="BO71" i="1"/>
  <c r="BA71" i="1"/>
  <c r="AX71" i="1"/>
  <c r="BB71" i="1" s="1"/>
  <c r="AK71" i="1"/>
  <c r="X71" i="1"/>
  <c r="K71" i="1"/>
  <c r="DX70" i="1"/>
  <c r="DW70" i="1"/>
  <c r="DV70" i="1"/>
  <c r="DD70" i="1"/>
  <c r="DB70" i="1"/>
  <c r="CO70" i="1"/>
  <c r="CB70" i="1"/>
  <c r="BO70" i="1"/>
  <c r="BA70" i="1"/>
  <c r="AX70" i="1"/>
  <c r="AK70" i="1"/>
  <c r="AZ70" i="1" s="1"/>
  <c r="X70" i="1"/>
  <c r="K70" i="1"/>
  <c r="DX69" i="1"/>
  <c r="DW69" i="1"/>
  <c r="DV69" i="1"/>
  <c r="DD69" i="1"/>
  <c r="DB69" i="1"/>
  <c r="CO69" i="1"/>
  <c r="CB69" i="1"/>
  <c r="BO69" i="1"/>
  <c r="BA69" i="1"/>
  <c r="AX69" i="1"/>
  <c r="BB69" i="1" s="1"/>
  <c r="AK69" i="1"/>
  <c r="X69" i="1"/>
  <c r="K69" i="1"/>
  <c r="DX68" i="1"/>
  <c r="DW68" i="1"/>
  <c r="DV68" i="1"/>
  <c r="DD68" i="1"/>
  <c r="DB68" i="1"/>
  <c r="CO68" i="1"/>
  <c r="CB68" i="1"/>
  <c r="BO68" i="1"/>
  <c r="BA68" i="1"/>
  <c r="AX68" i="1"/>
  <c r="BB68" i="1" s="1"/>
  <c r="AK68" i="1"/>
  <c r="X68" i="1"/>
  <c r="K68" i="1"/>
  <c r="DX67" i="1"/>
  <c r="DW67" i="1"/>
  <c r="DV67" i="1"/>
  <c r="DD67" i="1"/>
  <c r="DB67" i="1"/>
  <c r="CO67" i="1"/>
  <c r="CB67" i="1"/>
  <c r="BO67" i="1"/>
  <c r="BA67" i="1"/>
  <c r="AX67" i="1"/>
  <c r="BB67" i="1" s="1"/>
  <c r="AK67" i="1"/>
  <c r="AZ67" i="1" s="1"/>
  <c r="X67" i="1"/>
  <c r="K67" i="1"/>
  <c r="DX66" i="1"/>
  <c r="DW66" i="1"/>
  <c r="DV66" i="1"/>
  <c r="DD66" i="1"/>
  <c r="DB66" i="1"/>
  <c r="CO66" i="1"/>
  <c r="CB66" i="1"/>
  <c r="BO66" i="1"/>
  <c r="BA66" i="1"/>
  <c r="AX66" i="1"/>
  <c r="AK66" i="1"/>
  <c r="AZ66" i="1" s="1"/>
  <c r="X66" i="1"/>
  <c r="K66" i="1"/>
  <c r="DX65" i="1"/>
  <c r="DW65" i="1"/>
  <c r="DV65" i="1"/>
  <c r="DD65" i="1"/>
  <c r="DB65" i="1"/>
  <c r="CO65" i="1"/>
  <c r="CB65" i="1"/>
  <c r="BO65" i="1"/>
  <c r="BA65" i="1"/>
  <c r="AX65" i="1"/>
  <c r="BB65" i="1" s="1"/>
  <c r="AK65" i="1"/>
  <c r="AZ65" i="1" s="1"/>
  <c r="X65" i="1"/>
  <c r="K65" i="1"/>
  <c r="DX64" i="1"/>
  <c r="DW64" i="1"/>
  <c r="DV64" i="1"/>
  <c r="DD64" i="1"/>
  <c r="DB64" i="1"/>
  <c r="CO64" i="1"/>
  <c r="CB64" i="1"/>
  <c r="BO64" i="1"/>
  <c r="BA64" i="1"/>
  <c r="AX64" i="1"/>
  <c r="BB64" i="1" s="1"/>
  <c r="AK64" i="1"/>
  <c r="AZ64" i="1" s="1"/>
  <c r="X64" i="1"/>
  <c r="K64" i="1"/>
  <c r="DX63" i="1"/>
  <c r="DW63" i="1"/>
  <c r="DV63" i="1"/>
  <c r="DD63" i="1"/>
  <c r="DB63" i="1"/>
  <c r="CO63" i="1"/>
  <c r="CB63" i="1"/>
  <c r="BO63" i="1"/>
  <c r="BA63" i="1"/>
  <c r="AX63" i="1"/>
  <c r="BB63" i="1" s="1"/>
  <c r="AK63" i="1"/>
  <c r="X63" i="1"/>
  <c r="K63" i="1"/>
  <c r="DX62" i="1"/>
  <c r="DW62" i="1"/>
  <c r="DV62" i="1"/>
  <c r="DD62" i="1"/>
  <c r="DB62" i="1"/>
  <c r="CO62" i="1"/>
  <c r="CB62" i="1"/>
  <c r="BO62" i="1"/>
  <c r="BA62" i="1"/>
  <c r="AX62" i="1"/>
  <c r="BB62" i="1" s="1"/>
  <c r="AK62" i="1"/>
  <c r="AZ62" i="1" s="1"/>
  <c r="X62" i="1"/>
  <c r="K62" i="1"/>
  <c r="DX45" i="1"/>
  <c r="DW45" i="1"/>
  <c r="DV45" i="1"/>
  <c r="DD45" i="1"/>
  <c r="DB45" i="1"/>
  <c r="CO45" i="1"/>
  <c r="CB45" i="1"/>
  <c r="BO45" i="1"/>
  <c r="BA45" i="1"/>
  <c r="AX45" i="1"/>
  <c r="BB45" i="1" s="1"/>
  <c r="AK45" i="1"/>
  <c r="AZ45" i="1" s="1"/>
  <c r="X45" i="1"/>
  <c r="K45" i="1"/>
  <c r="DX44" i="1"/>
  <c r="DW44" i="1"/>
  <c r="DV44" i="1"/>
  <c r="DD44" i="1"/>
  <c r="DB44" i="1"/>
  <c r="CO44" i="1"/>
  <c r="CB44" i="1"/>
  <c r="BO44" i="1"/>
  <c r="BA44" i="1"/>
  <c r="AX44" i="1"/>
  <c r="BB44" i="1" s="1"/>
  <c r="AK44" i="1"/>
  <c r="X44" i="1"/>
  <c r="K44" i="1"/>
  <c r="DX43" i="1"/>
  <c r="DW43" i="1"/>
  <c r="DV43" i="1"/>
  <c r="DD43" i="1"/>
  <c r="DB43" i="1"/>
  <c r="CO43" i="1"/>
  <c r="CB43" i="1"/>
  <c r="BO43" i="1"/>
  <c r="BA43" i="1"/>
  <c r="AX43" i="1"/>
  <c r="BB43" i="1" s="1"/>
  <c r="AK43" i="1"/>
  <c r="X43" i="1"/>
  <c r="K43" i="1"/>
  <c r="DX42" i="1"/>
  <c r="DW42" i="1"/>
  <c r="DV42" i="1"/>
  <c r="DD42" i="1"/>
  <c r="DB42" i="1"/>
  <c r="CO42" i="1"/>
  <c r="CB42" i="1"/>
  <c r="BO42" i="1"/>
  <c r="BA42" i="1"/>
  <c r="AX42" i="1"/>
  <c r="BB42" i="1" s="1"/>
  <c r="AK42" i="1"/>
  <c r="AZ42" i="1" s="1"/>
  <c r="X42" i="1"/>
  <c r="K42" i="1"/>
  <c r="DX41" i="1"/>
  <c r="DW41" i="1"/>
  <c r="DV41" i="1"/>
  <c r="DD41" i="1"/>
  <c r="DB41" i="1"/>
  <c r="CO41" i="1"/>
  <c r="CB41" i="1"/>
  <c r="BO41" i="1"/>
  <c r="BA41" i="1"/>
  <c r="AX41" i="1"/>
  <c r="BB41" i="1" s="1"/>
  <c r="AK41" i="1"/>
  <c r="X41" i="1"/>
  <c r="K41" i="1"/>
  <c r="DX40" i="1"/>
  <c r="DW40" i="1"/>
  <c r="DV40" i="1"/>
  <c r="DD40" i="1"/>
  <c r="DB40" i="1"/>
  <c r="CO40" i="1"/>
  <c r="CB40" i="1"/>
  <c r="BO40" i="1"/>
  <c r="BA40" i="1"/>
  <c r="AX40" i="1"/>
  <c r="BB40" i="1" s="1"/>
  <c r="AK40" i="1"/>
  <c r="X40" i="1"/>
  <c r="K40" i="1"/>
  <c r="DX39" i="1"/>
  <c r="DW39" i="1"/>
  <c r="DV39" i="1"/>
  <c r="DD39" i="1"/>
  <c r="DB39" i="1"/>
  <c r="CO39" i="1"/>
  <c r="CB39" i="1"/>
  <c r="BO39" i="1"/>
  <c r="BA39" i="1"/>
  <c r="AX39" i="1"/>
  <c r="BB39" i="1" s="1"/>
  <c r="AK39" i="1"/>
  <c r="X39" i="1"/>
  <c r="DX38" i="1"/>
  <c r="DW38" i="1"/>
  <c r="DV38" i="1"/>
  <c r="DD38" i="1"/>
  <c r="DB38" i="1"/>
  <c r="CO38" i="1"/>
  <c r="CB38" i="1"/>
  <c r="BO38" i="1"/>
  <c r="BA38" i="1"/>
  <c r="AX38" i="1"/>
  <c r="BB38" i="1" s="1"/>
  <c r="AK38" i="1"/>
  <c r="AZ38" i="1" s="1"/>
  <c r="X38" i="1"/>
  <c r="K38" i="1"/>
  <c r="DX37" i="1"/>
  <c r="DW37" i="1"/>
  <c r="DV37" i="1"/>
  <c r="DD37" i="1"/>
  <c r="DB37" i="1"/>
  <c r="CO37" i="1"/>
  <c r="CB37" i="1"/>
  <c r="BO37" i="1"/>
  <c r="BA37" i="1"/>
  <c r="AX37" i="1"/>
  <c r="BB37" i="1" s="1"/>
  <c r="AK37" i="1"/>
  <c r="X37" i="1"/>
  <c r="K37" i="1"/>
  <c r="DX36" i="1"/>
  <c r="DW36" i="1"/>
  <c r="DV36" i="1"/>
  <c r="DD36" i="1"/>
  <c r="DB36" i="1"/>
  <c r="CO36" i="1"/>
  <c r="CB36" i="1"/>
  <c r="BO36" i="1"/>
  <c r="BA36" i="1"/>
  <c r="AX36" i="1"/>
  <c r="BB36" i="1" s="1"/>
  <c r="AK36" i="1"/>
  <c r="AZ36" i="1" s="1"/>
  <c r="X36" i="1"/>
  <c r="K36" i="1"/>
  <c r="DX35" i="1"/>
  <c r="DW35" i="1"/>
  <c r="DV35" i="1"/>
  <c r="DD35" i="1"/>
  <c r="DB35" i="1"/>
  <c r="CO35" i="1"/>
  <c r="CB35" i="1"/>
  <c r="BO35" i="1"/>
  <c r="BA35" i="1"/>
  <c r="AX35" i="1"/>
  <c r="BB35" i="1" s="1"/>
  <c r="AK35" i="1"/>
  <c r="X35" i="1"/>
  <c r="K35" i="1"/>
  <c r="DX34" i="1"/>
  <c r="DW34" i="1"/>
  <c r="DV34" i="1"/>
  <c r="DD34" i="1"/>
  <c r="DB34" i="1"/>
  <c r="CO34" i="1"/>
  <c r="CB34" i="1"/>
  <c r="BO34" i="1"/>
  <c r="BA34" i="1"/>
  <c r="AX34" i="1"/>
  <c r="BB34" i="1" s="1"/>
  <c r="AK34" i="1"/>
  <c r="AZ34" i="1" s="1"/>
  <c r="X34" i="1"/>
  <c r="K34" i="1"/>
  <c r="DX33" i="1"/>
  <c r="DW33" i="1"/>
  <c r="DV33" i="1"/>
  <c r="DD33" i="1"/>
  <c r="DB33" i="1"/>
  <c r="CO33" i="1"/>
  <c r="CB33" i="1"/>
  <c r="BO33" i="1"/>
  <c r="BA33" i="1"/>
  <c r="AX33" i="1"/>
  <c r="BB33" i="1" s="1"/>
  <c r="AK33" i="1"/>
  <c r="AZ33" i="1" s="1"/>
  <c r="X33" i="1"/>
  <c r="K33" i="1"/>
  <c r="DX29" i="1"/>
  <c r="DW29" i="1"/>
  <c r="DV29" i="1"/>
  <c r="DD29" i="1"/>
  <c r="DB29" i="1"/>
  <c r="CO29" i="1"/>
  <c r="CB29" i="1"/>
  <c r="BO29" i="1"/>
  <c r="BA29" i="1"/>
  <c r="AX29" i="1"/>
  <c r="BB29" i="1" s="1"/>
  <c r="AK29" i="1"/>
  <c r="AZ29" i="1" s="1"/>
  <c r="X29" i="1"/>
  <c r="K29" i="1"/>
  <c r="DX31" i="1"/>
  <c r="DW31" i="1"/>
  <c r="DV31" i="1"/>
  <c r="DD31" i="1"/>
  <c r="DB31" i="1"/>
  <c r="CO31" i="1"/>
  <c r="CB31" i="1"/>
  <c r="BO31" i="1"/>
  <c r="BA31" i="1"/>
  <c r="AX31" i="1"/>
  <c r="BB31" i="1" s="1"/>
  <c r="AK31" i="1"/>
  <c r="X31" i="1"/>
  <c r="K31" i="1"/>
  <c r="DX30" i="1"/>
  <c r="DW30" i="1"/>
  <c r="DV30" i="1"/>
  <c r="DD30" i="1"/>
  <c r="DB30" i="1"/>
  <c r="CO30" i="1"/>
  <c r="CB30" i="1"/>
  <c r="BO30" i="1"/>
  <c r="BA30" i="1"/>
  <c r="AX30" i="1"/>
  <c r="AK30" i="1"/>
  <c r="AZ30" i="1" s="1"/>
  <c r="X30" i="1"/>
  <c r="K30" i="1"/>
  <c r="DX28" i="1"/>
  <c r="DW28" i="1"/>
  <c r="DV28" i="1"/>
  <c r="DD28" i="1"/>
  <c r="DB28" i="1"/>
  <c r="CO28" i="1"/>
  <c r="CB28" i="1"/>
  <c r="BO28" i="1"/>
  <c r="BA28" i="1"/>
  <c r="AX28" i="1"/>
  <c r="BB28" i="1" s="1"/>
  <c r="AK28" i="1"/>
  <c r="X28" i="1"/>
  <c r="K28" i="1"/>
  <c r="DX32" i="1"/>
  <c r="DW32" i="1"/>
  <c r="DV32" i="1"/>
  <c r="DD32" i="1"/>
  <c r="DB32" i="1"/>
  <c r="CO32" i="1"/>
  <c r="CB32" i="1"/>
  <c r="BO32" i="1"/>
  <c r="BA32" i="1"/>
  <c r="AX32" i="1"/>
  <c r="BB32" i="1" s="1"/>
  <c r="AK32" i="1"/>
  <c r="AZ32" i="1" s="1"/>
  <c r="X32" i="1"/>
  <c r="K32" i="1"/>
  <c r="DX27" i="1"/>
  <c r="DW27" i="1"/>
  <c r="DV27" i="1"/>
  <c r="DD27" i="1"/>
  <c r="DB27" i="1"/>
  <c r="CO27" i="1"/>
  <c r="CB27" i="1"/>
  <c r="BO27" i="1"/>
  <c r="BA27" i="1"/>
  <c r="AX27" i="1"/>
  <c r="BB27" i="1" s="1"/>
  <c r="AK27" i="1"/>
  <c r="X27" i="1"/>
  <c r="K27" i="1"/>
  <c r="DX26" i="1"/>
  <c r="DW26" i="1"/>
  <c r="DV26" i="1"/>
  <c r="DD26" i="1"/>
  <c r="DB26" i="1"/>
  <c r="CO26" i="1"/>
  <c r="CB26" i="1"/>
  <c r="BO26" i="1"/>
  <c r="BA26" i="1"/>
  <c r="AX26" i="1"/>
  <c r="BB26" i="1" s="1"/>
  <c r="AK26" i="1"/>
  <c r="X26" i="1"/>
  <c r="K26" i="1"/>
  <c r="DX25" i="1"/>
  <c r="DW25" i="1"/>
  <c r="DV25" i="1"/>
  <c r="DD25" i="1"/>
  <c r="DB25" i="1"/>
  <c r="CO25" i="1"/>
  <c r="CB25" i="1"/>
  <c r="BO25" i="1"/>
  <c r="BA25" i="1"/>
  <c r="AX25" i="1"/>
  <c r="BB25" i="1" s="1"/>
  <c r="AK25" i="1"/>
  <c r="X25" i="1"/>
  <c r="K25" i="1"/>
  <c r="DX24" i="1"/>
  <c r="DW24" i="1"/>
  <c r="DV24" i="1"/>
  <c r="DD24" i="1"/>
  <c r="DB24" i="1"/>
  <c r="CO24" i="1"/>
  <c r="CB24" i="1"/>
  <c r="BO24" i="1"/>
  <c r="BA24" i="1"/>
  <c r="AX24" i="1"/>
  <c r="BB24" i="1" s="1"/>
  <c r="AK24" i="1"/>
  <c r="AZ24" i="1" s="1"/>
  <c r="X24" i="1"/>
  <c r="K24" i="1"/>
  <c r="DX23" i="1"/>
  <c r="DW23" i="1"/>
  <c r="DV23" i="1"/>
  <c r="DD23" i="1"/>
  <c r="DB23" i="1"/>
  <c r="CO23" i="1"/>
  <c r="CB23" i="1"/>
  <c r="BO23" i="1"/>
  <c r="BA23" i="1"/>
  <c r="AX23" i="1"/>
  <c r="BB23" i="1" s="1"/>
  <c r="AK23" i="1"/>
  <c r="X23" i="1"/>
  <c r="K23" i="1"/>
  <c r="DX22" i="1"/>
  <c r="DW22" i="1"/>
  <c r="DV22" i="1"/>
  <c r="DD22" i="1"/>
  <c r="DB22" i="1"/>
  <c r="CO22" i="1"/>
  <c r="CB22" i="1"/>
  <c r="BO22" i="1"/>
  <c r="BA22" i="1"/>
  <c r="AX22" i="1"/>
  <c r="BB22" i="1" s="1"/>
  <c r="AK22" i="1"/>
  <c r="X22" i="1"/>
  <c r="K22" i="1"/>
  <c r="DX21" i="1"/>
  <c r="DW21" i="1"/>
  <c r="DV21" i="1"/>
  <c r="DD21" i="1"/>
  <c r="DB21" i="1"/>
  <c r="CO21" i="1"/>
  <c r="CB21" i="1"/>
  <c r="BO21" i="1"/>
  <c r="BA21" i="1"/>
  <c r="AX21" i="1"/>
  <c r="BB21" i="1" s="1"/>
  <c r="AZ21" i="1"/>
  <c r="X21" i="1"/>
  <c r="K21" i="1"/>
  <c r="DX20" i="1"/>
  <c r="DW20" i="1"/>
  <c r="DV20" i="1"/>
  <c r="DD20" i="1"/>
  <c r="DB20" i="1"/>
  <c r="CO20" i="1"/>
  <c r="CB20" i="1"/>
  <c r="BO20" i="1"/>
  <c r="BA20" i="1"/>
  <c r="AK20" i="1"/>
  <c r="AZ20" i="1" s="1"/>
  <c r="X20" i="1"/>
  <c r="K20" i="1"/>
  <c r="DX19" i="1"/>
  <c r="DW19" i="1"/>
  <c r="DV19" i="1"/>
  <c r="DD19" i="1"/>
  <c r="DB19" i="1"/>
  <c r="CO19" i="1"/>
  <c r="CB19" i="1"/>
  <c r="BO19" i="1"/>
  <c r="BA19" i="1"/>
  <c r="AX19" i="1"/>
  <c r="BB19" i="1" s="1"/>
  <c r="AK19" i="1"/>
  <c r="X19" i="1"/>
  <c r="DX18" i="1"/>
  <c r="DW18" i="1"/>
  <c r="DV18" i="1"/>
  <c r="DD18" i="1"/>
  <c r="DB18" i="1"/>
  <c r="CO18" i="1"/>
  <c r="CB18" i="1"/>
  <c r="BO18" i="1"/>
  <c r="BA18" i="1"/>
  <c r="AX18" i="1"/>
  <c r="BB18" i="1" s="1"/>
  <c r="AK18" i="1"/>
  <c r="AZ18" i="1" s="1"/>
  <c r="X18" i="1"/>
  <c r="K18" i="1"/>
  <c r="DX17" i="1"/>
  <c r="DW17" i="1"/>
  <c r="DV17" i="1"/>
  <c r="DD17" i="1"/>
  <c r="DB17" i="1"/>
  <c r="CO17" i="1"/>
  <c r="CB17" i="1"/>
  <c r="BO17" i="1"/>
  <c r="BA17" i="1"/>
  <c r="AX17" i="1"/>
  <c r="BB17" i="1" s="1"/>
  <c r="AK17" i="1"/>
  <c r="AZ17" i="1" s="1"/>
  <c r="X17" i="1"/>
  <c r="K17" i="1"/>
  <c r="DX16" i="1"/>
  <c r="DW16" i="1"/>
  <c r="DV16" i="1"/>
  <c r="DD16" i="1"/>
  <c r="DB16" i="1"/>
  <c r="CO16" i="1"/>
  <c r="CB16" i="1"/>
  <c r="BO16" i="1"/>
  <c r="BA16" i="1"/>
  <c r="AX16" i="1"/>
  <c r="BB16" i="1" s="1"/>
  <c r="AK16" i="1"/>
  <c r="AZ16" i="1" s="1"/>
  <c r="X16" i="1"/>
  <c r="K16" i="1"/>
  <c r="DX15" i="1"/>
  <c r="DW15" i="1"/>
  <c r="DV15" i="1"/>
  <c r="DD15" i="1"/>
  <c r="DB15" i="1"/>
  <c r="CO15" i="1"/>
  <c r="CB15" i="1"/>
  <c r="BO15" i="1"/>
  <c r="BA15" i="1"/>
  <c r="AX15" i="1"/>
  <c r="BB15" i="1" s="1"/>
  <c r="AK15" i="1"/>
  <c r="X15" i="1"/>
  <c r="K15" i="1"/>
  <c r="DX14" i="1"/>
  <c r="DW14" i="1"/>
  <c r="DV14" i="1"/>
  <c r="DD14" i="1"/>
  <c r="DB14" i="1"/>
  <c r="CO14" i="1"/>
  <c r="CB14" i="1"/>
  <c r="BO14" i="1"/>
  <c r="BA14" i="1"/>
  <c r="AX14" i="1"/>
  <c r="BB14" i="1" s="1"/>
  <c r="AK14" i="1"/>
  <c r="AZ14" i="1" s="1"/>
  <c r="X14" i="1"/>
  <c r="K14" i="1"/>
  <c r="DX13" i="1"/>
  <c r="DW13" i="1"/>
  <c r="DV13" i="1"/>
  <c r="DD13" i="1"/>
  <c r="DB13" i="1"/>
  <c r="CO13" i="1"/>
  <c r="CB13" i="1"/>
  <c r="BO13" i="1"/>
  <c r="BA13" i="1"/>
  <c r="AX13" i="1"/>
  <c r="BB13" i="1" s="1"/>
  <c r="AK13" i="1"/>
  <c r="AZ13" i="1" s="1"/>
  <c r="X13" i="1"/>
  <c r="K13" i="1"/>
  <c r="DX12" i="1"/>
  <c r="DW12" i="1"/>
  <c r="DV12" i="1"/>
  <c r="DD12" i="1"/>
  <c r="DB12" i="1"/>
  <c r="CO12" i="1"/>
  <c r="CB12" i="1"/>
  <c r="BO12" i="1"/>
  <c r="BA12" i="1"/>
  <c r="AX12" i="1"/>
  <c r="BB12" i="1" s="1"/>
  <c r="AK12" i="1"/>
  <c r="X12" i="1"/>
  <c r="K12" i="1"/>
  <c r="DX11" i="1"/>
  <c r="DW11" i="1"/>
  <c r="DV11" i="1"/>
  <c r="DD11" i="1"/>
  <c r="DB11" i="1"/>
  <c r="CO11" i="1"/>
  <c r="CB11" i="1"/>
  <c r="BO11" i="1"/>
  <c r="BA11" i="1"/>
  <c r="AX11" i="1"/>
  <c r="BB11" i="1" s="1"/>
  <c r="AK11" i="1"/>
  <c r="X11" i="1"/>
  <c r="K11" i="1"/>
  <c r="DX10" i="1"/>
  <c r="DW10" i="1"/>
  <c r="DV10" i="1"/>
  <c r="DD10" i="1"/>
  <c r="DB10" i="1"/>
  <c r="CO10" i="1"/>
  <c r="CB10" i="1"/>
  <c r="BO10" i="1"/>
  <c r="BA10" i="1"/>
  <c r="AX10" i="1"/>
  <c r="BB10" i="1" s="1"/>
  <c r="AK10" i="1"/>
  <c r="AZ10" i="1" s="1"/>
  <c r="X10" i="1"/>
  <c r="K10" i="1"/>
  <c r="DX9" i="1"/>
  <c r="DW9" i="1"/>
  <c r="DV9" i="1"/>
  <c r="DD9" i="1"/>
  <c r="DB9" i="1"/>
  <c r="CO9" i="1"/>
  <c r="CB9" i="1"/>
  <c r="BO9" i="1"/>
  <c r="BA9" i="1"/>
  <c r="AX9" i="1"/>
  <c r="BB9" i="1" s="1"/>
  <c r="AK9" i="1"/>
  <c r="X9" i="1"/>
  <c r="K9" i="1"/>
  <c r="DX8" i="1"/>
  <c r="DW8" i="1"/>
  <c r="DV8" i="1"/>
  <c r="DD8" i="1"/>
  <c r="DB8" i="1"/>
  <c r="CO8" i="1"/>
  <c r="CB8" i="1"/>
  <c r="BO8" i="1"/>
  <c r="BA8" i="1"/>
  <c r="AX8" i="1"/>
  <c r="BB8" i="1" s="1"/>
  <c r="AK8" i="1"/>
  <c r="AZ8" i="1" s="1"/>
  <c r="X8" i="1"/>
  <c r="K8" i="1"/>
  <c r="DX7" i="1"/>
  <c r="DW7" i="1"/>
  <c r="DV7" i="1"/>
  <c r="DD7" i="1"/>
  <c r="DB7" i="1"/>
  <c r="CO7" i="1"/>
  <c r="CB7" i="1"/>
  <c r="BO7" i="1"/>
  <c r="BA7" i="1"/>
  <c r="AX7" i="1"/>
  <c r="BB7" i="1" s="1"/>
  <c r="AK7" i="1"/>
  <c r="X7" i="1"/>
  <c r="K7" i="1"/>
  <c r="DX6" i="1"/>
  <c r="DW6" i="1"/>
  <c r="DV6" i="1"/>
  <c r="DD6" i="1"/>
  <c r="DB6" i="1"/>
  <c r="CO6" i="1"/>
  <c r="CB6" i="1"/>
  <c r="BO6" i="1"/>
  <c r="BA6" i="1"/>
  <c r="AX6" i="1"/>
  <c r="BB6" i="1" s="1"/>
  <c r="AK6" i="1"/>
  <c r="AZ6" i="1" s="1"/>
  <c r="DG10" i="1" l="1"/>
  <c r="DG18" i="1"/>
  <c r="DG20" i="1"/>
  <c r="DG32" i="1"/>
  <c r="DG36" i="1"/>
  <c r="DG41" i="1"/>
  <c r="DG78" i="1"/>
  <c r="DG86" i="1"/>
  <c r="DG7" i="1"/>
  <c r="DG25" i="1"/>
  <c r="DG33" i="1"/>
  <c r="DG70" i="1"/>
  <c r="DG75" i="1"/>
  <c r="DG30" i="1"/>
  <c r="DG67" i="1"/>
  <c r="DG50" i="1"/>
  <c r="DG9" i="1"/>
  <c r="DG27" i="1"/>
  <c r="DG55" i="1"/>
  <c r="DG6" i="1"/>
  <c r="DG14" i="1"/>
  <c r="DG19" i="1"/>
  <c r="DG24" i="1"/>
  <c r="DG29" i="1"/>
  <c r="DG45" i="1"/>
  <c r="DG69" i="1"/>
  <c r="DG74" i="1"/>
  <c r="DG82" i="1"/>
  <c r="DG90" i="1"/>
  <c r="DG47" i="1"/>
  <c r="DG52" i="1"/>
  <c r="DG60" i="1"/>
  <c r="DG11" i="1"/>
  <c r="DG21" i="1"/>
  <c r="DG28" i="1"/>
  <c r="DG37" i="1"/>
  <c r="DG42" i="1"/>
  <c r="DG66" i="1"/>
  <c r="DG79" i="1"/>
  <c r="DG87" i="1"/>
  <c r="DG92" i="1"/>
  <c r="DG65" i="1"/>
  <c r="DG56" i="1"/>
  <c r="DG53" i="1"/>
  <c r="DG61" i="1"/>
  <c r="DG22" i="1"/>
  <c r="DG38" i="1"/>
  <c r="DG93" i="1"/>
  <c r="DG58" i="1"/>
  <c r="DG64" i="1"/>
  <c r="DG77" i="1"/>
  <c r="DG8" i="1"/>
  <c r="DG16" i="1"/>
  <c r="DG26" i="1"/>
  <c r="DG34" i="1"/>
  <c r="DG39" i="1"/>
  <c r="DG63" i="1"/>
  <c r="DG71" i="1"/>
  <c r="DG84" i="1"/>
  <c r="DG49" i="1"/>
  <c r="DG54" i="1"/>
  <c r="DG15" i="1"/>
  <c r="DG62" i="1"/>
  <c r="DG83" i="1"/>
  <c r="DG48" i="1"/>
  <c r="DG12" i="1"/>
  <c r="DG43" i="1"/>
  <c r="DG72" i="1"/>
  <c r="DG80" i="1"/>
  <c r="DG17" i="1"/>
  <c r="DG35" i="1"/>
  <c r="DG40" i="1"/>
  <c r="DG13" i="1"/>
  <c r="DG23" i="1"/>
  <c r="DG31" i="1"/>
  <c r="DG44" i="1"/>
  <c r="DG68" i="1"/>
  <c r="DG73" i="1"/>
  <c r="DG81" i="1"/>
  <c r="DG89" i="1"/>
  <c r="DG46" i="1"/>
  <c r="DG51" i="1"/>
  <c r="DG59" i="1"/>
  <c r="DC38" i="1"/>
  <c r="DE37" i="1"/>
  <c r="AY39" i="1"/>
  <c r="DC47" i="1"/>
  <c r="DE47" i="1"/>
  <c r="DE46" i="1"/>
  <c r="AY12" i="1"/>
  <c r="AY53" i="1"/>
  <c r="DE73" i="1"/>
  <c r="DC90" i="1"/>
  <c r="DE62" i="1"/>
  <c r="DE84" i="1"/>
  <c r="DC85" i="1"/>
  <c r="DE76" i="1"/>
  <c r="DE6" i="1"/>
  <c r="DE48" i="1"/>
  <c r="AY90" i="1"/>
  <c r="DC32" i="1"/>
  <c r="DE80" i="1"/>
  <c r="DE89" i="1"/>
  <c r="AZ53" i="1"/>
  <c r="DC53" i="1" s="1"/>
  <c r="DE59" i="1"/>
  <c r="AY34" i="1"/>
  <c r="DE14" i="1"/>
  <c r="DE23" i="1"/>
  <c r="DE13" i="1"/>
  <c r="DE32" i="1"/>
  <c r="DE35" i="1"/>
  <c r="AY71" i="1"/>
  <c r="DE74" i="1"/>
  <c r="DE86" i="1"/>
  <c r="DE52" i="1"/>
  <c r="AY91" i="1"/>
  <c r="DC56" i="1"/>
  <c r="DE10" i="1"/>
  <c r="DE38" i="1"/>
  <c r="AY68" i="1"/>
  <c r="DC79" i="1"/>
  <c r="AY9" i="1"/>
  <c r="AZ9" i="1"/>
  <c r="DC9" i="1" s="1"/>
  <c r="DE9" i="1"/>
  <c r="AY85" i="1"/>
  <c r="DC20" i="1"/>
  <c r="DC64" i="1"/>
  <c r="DE50" i="1"/>
  <c r="DE40" i="1"/>
  <c r="DC88" i="1"/>
  <c r="DE21" i="1"/>
  <c r="DE29" i="1"/>
  <c r="AY41" i="1"/>
  <c r="DE90" i="1"/>
  <c r="DC70" i="1"/>
  <c r="DE79" i="1"/>
  <c r="DC16" i="1"/>
  <c r="DE36" i="1"/>
  <c r="AY50" i="1"/>
  <c r="AZ39" i="1"/>
  <c r="DC39" i="1" s="1"/>
  <c r="DC91" i="1"/>
  <c r="DC21" i="1"/>
  <c r="DC82" i="1"/>
  <c r="DE51" i="1"/>
  <c r="DE58" i="1"/>
  <c r="DE8" i="1"/>
  <c r="DE83" i="1"/>
  <c r="AY16" i="1"/>
  <c r="AY69" i="1"/>
  <c r="DE82" i="1"/>
  <c r="DE87" i="1"/>
  <c r="DE49" i="1"/>
  <c r="DE57" i="1"/>
  <c r="AY60" i="1"/>
  <c r="DE44" i="1"/>
  <c r="DC75" i="1"/>
  <c r="DE61" i="1"/>
  <c r="DE7" i="1"/>
  <c r="DE19" i="1"/>
  <c r="DE24" i="1"/>
  <c r="DE63" i="1"/>
  <c r="DE77" i="1"/>
  <c r="DC78" i="1"/>
  <c r="DC66" i="1"/>
  <c r="DC42" i="1"/>
  <c r="DC62" i="1"/>
  <c r="DC13" i="1"/>
  <c r="DC29" i="1"/>
  <c r="DC49" i="1"/>
  <c r="DE27" i="1"/>
  <c r="BB78" i="1"/>
  <c r="DE78" i="1" s="1"/>
  <c r="AY78" i="1"/>
  <c r="AZ22" i="1"/>
  <c r="DC22" i="1" s="1"/>
  <c r="AY22" i="1"/>
  <c r="AZ76" i="1"/>
  <c r="DC76" i="1" s="1"/>
  <c r="AY76" i="1"/>
  <c r="AY20" i="1"/>
  <c r="BB20" i="1"/>
  <c r="DE20" i="1" s="1"/>
  <c r="AY82" i="1"/>
  <c r="DC18" i="1"/>
  <c r="DE42" i="1"/>
  <c r="DE75" i="1"/>
  <c r="DE54" i="1"/>
  <c r="AY10" i="1"/>
  <c r="BB91" i="1"/>
  <c r="DE91" i="1" s="1"/>
  <c r="AY59" i="1"/>
  <c r="AZ60" i="1"/>
  <c r="DC60" i="1" s="1"/>
  <c r="AY66" i="1"/>
  <c r="DE69" i="1"/>
  <c r="DE72" i="1"/>
  <c r="DE81" i="1"/>
  <c r="DE85" i="1"/>
  <c r="DE56" i="1"/>
  <c r="AY57" i="1"/>
  <c r="AZ12" i="1"/>
  <c r="DC12" i="1" s="1"/>
  <c r="AY13" i="1"/>
  <c r="AY24" i="1"/>
  <c r="DE26" i="1"/>
  <c r="DE41" i="1"/>
  <c r="AY42" i="1"/>
  <c r="AY62" i="1"/>
  <c r="AZ69" i="1"/>
  <c r="DC69" i="1" s="1"/>
  <c r="AZ71" i="1"/>
  <c r="DC71" i="1" s="1"/>
  <c r="AY72" i="1"/>
  <c r="DC50" i="1"/>
  <c r="DC54" i="1"/>
  <c r="DC61" i="1"/>
  <c r="DE60" i="1"/>
  <c r="DC84" i="1"/>
  <c r="DC6" i="1"/>
  <c r="DE11" i="1"/>
  <c r="AY6" i="1"/>
  <c r="DC14" i="1"/>
  <c r="AY21" i="1"/>
  <c r="DE25" i="1"/>
  <c r="AY32" i="1"/>
  <c r="AY29" i="1"/>
  <c r="DC34" i="1"/>
  <c r="AZ41" i="1"/>
  <c r="DC41" i="1" s="1"/>
  <c r="DE45" i="1"/>
  <c r="DE65" i="1"/>
  <c r="AY67" i="1"/>
  <c r="AZ68" i="1"/>
  <c r="DC68" i="1" s="1"/>
  <c r="AY47" i="1"/>
  <c r="DE53" i="1"/>
  <c r="DC59" i="1"/>
  <c r="DC10" i="1"/>
  <c r="DE22" i="1"/>
  <c r="DC73" i="1"/>
  <c r="DC80" i="1"/>
  <c r="DE93" i="1"/>
  <c r="DE12" i="1"/>
  <c r="DC67" i="1"/>
  <c r="DE15" i="1"/>
  <c r="DC17" i="1"/>
  <c r="DC30" i="1"/>
  <c r="DE33" i="1"/>
  <c r="DE64" i="1"/>
  <c r="AY79" i="1"/>
  <c r="DE55" i="1"/>
  <c r="DF5" i="2"/>
  <c r="DD6" i="2"/>
  <c r="DF6" i="2"/>
  <c r="AZ6" i="2"/>
  <c r="DD5" i="2"/>
  <c r="AZ5" i="2"/>
  <c r="AY86" i="1"/>
  <c r="AZ86" i="1"/>
  <c r="DC86" i="1" s="1"/>
  <c r="DC8" i="1"/>
  <c r="AY14" i="1"/>
  <c r="DC24" i="1"/>
  <c r="AZ89" i="1"/>
  <c r="DC89" i="1" s="1"/>
  <c r="AY89" i="1"/>
  <c r="AZ7" i="1"/>
  <c r="DC7" i="1" s="1"/>
  <c r="AY7" i="1"/>
  <c r="DE16" i="1"/>
  <c r="AZ25" i="1"/>
  <c r="DC25" i="1" s="1"/>
  <c r="AY25" i="1"/>
  <c r="AZ26" i="1"/>
  <c r="DC26" i="1" s="1"/>
  <c r="AY26" i="1"/>
  <c r="AZ28" i="1"/>
  <c r="DC28" i="1" s="1"/>
  <c r="AY28" i="1"/>
  <c r="DE17" i="1"/>
  <c r="DE28" i="1"/>
  <c r="AZ15" i="1"/>
  <c r="DC15" i="1" s="1"/>
  <c r="AY15" i="1"/>
  <c r="BB70" i="1"/>
  <c r="DE70" i="1" s="1"/>
  <c r="AY70" i="1"/>
  <c r="AZ11" i="1"/>
  <c r="DC11" i="1" s="1"/>
  <c r="AY11" i="1"/>
  <c r="AZ37" i="1"/>
  <c r="DC37" i="1" s="1"/>
  <c r="AY37" i="1"/>
  <c r="BB30" i="1"/>
  <c r="DE30" i="1" s="1"/>
  <c r="AY30" i="1"/>
  <c r="DE31" i="1"/>
  <c r="AZ31" i="1"/>
  <c r="DC31" i="1" s="1"/>
  <c r="AY31" i="1"/>
  <c r="BB66" i="1"/>
  <c r="DE66" i="1" s="1"/>
  <c r="AY33" i="1"/>
  <c r="AZ35" i="1"/>
  <c r="DC35" i="1" s="1"/>
  <c r="AY35" i="1"/>
  <c r="AZ77" i="1"/>
  <c r="DC77" i="1" s="1"/>
  <c r="AY77" i="1"/>
  <c r="AY83" i="1"/>
  <c r="AZ83" i="1"/>
  <c r="DC83" i="1" s="1"/>
  <c r="AZ92" i="1"/>
  <c r="DC92" i="1" s="1"/>
  <c r="AY92" i="1"/>
  <c r="AZ58" i="1"/>
  <c r="DC58" i="1" s="1"/>
  <c r="AY58" i="1"/>
  <c r="AZ51" i="1"/>
  <c r="DC51" i="1" s="1"/>
  <c r="AY51" i="1"/>
  <c r="AY8" i="1"/>
  <c r="AY17" i="1"/>
  <c r="DC33" i="1"/>
  <c r="AZ43" i="1"/>
  <c r="DC43" i="1" s="1"/>
  <c r="AY43" i="1"/>
  <c r="DC65" i="1"/>
  <c r="AZ74" i="1"/>
  <c r="DC74" i="1" s="1"/>
  <c r="AY74" i="1"/>
  <c r="AZ48" i="1"/>
  <c r="DC48" i="1" s="1"/>
  <c r="AY48" i="1"/>
  <c r="AZ55" i="1"/>
  <c r="DC55" i="1" s="1"/>
  <c r="AY55" i="1"/>
  <c r="DC57" i="1"/>
  <c r="AY18" i="1"/>
  <c r="AZ23" i="1"/>
  <c r="DC23" i="1" s="1"/>
  <c r="AY23" i="1"/>
  <c r="AZ81" i="1"/>
  <c r="DC81" i="1" s="1"/>
  <c r="AY81" i="1"/>
  <c r="DE18" i="1"/>
  <c r="AZ27" i="1"/>
  <c r="DC27" i="1" s="1"/>
  <c r="AY27" i="1"/>
  <c r="DC36" i="1"/>
  <c r="AY40" i="1"/>
  <c r="AZ40" i="1"/>
  <c r="DC40" i="1" s="1"/>
  <c r="DE68" i="1"/>
  <c r="DC87" i="1"/>
  <c r="DE92" i="1"/>
  <c r="AY93" i="1"/>
  <c r="AZ93" i="1"/>
  <c r="DC93" i="1" s="1"/>
  <c r="AY46" i="1"/>
  <c r="AZ63" i="1"/>
  <c r="DC63" i="1" s="1"/>
  <c r="AY63" i="1"/>
  <c r="AY52" i="1"/>
  <c r="AZ52" i="1"/>
  <c r="DC52" i="1" s="1"/>
  <c r="AZ19" i="1"/>
  <c r="DC19" i="1" s="1"/>
  <c r="AY19" i="1"/>
  <c r="DE34" i="1"/>
  <c r="DE43" i="1"/>
  <c r="AY44" i="1"/>
  <c r="AZ44" i="1"/>
  <c r="DC44" i="1" s="1"/>
  <c r="AY45" i="1"/>
  <c r="DC72" i="1"/>
  <c r="BB88" i="1"/>
  <c r="DE88" i="1" s="1"/>
  <c r="AY88" i="1"/>
  <c r="AY38" i="1"/>
  <c r="DE39" i="1"/>
  <c r="DC45" i="1"/>
  <c r="AY64" i="1"/>
  <c r="AY75" i="1"/>
  <c r="DC46" i="1"/>
  <c r="AY49" i="1"/>
  <c r="AY56" i="1"/>
  <c r="DE71" i="1"/>
  <c r="AY84" i="1"/>
  <c r="AY36" i="1"/>
  <c r="AY65" i="1"/>
  <c r="DE67" i="1"/>
  <c r="AY73" i="1"/>
  <c r="AY80" i="1"/>
  <c r="AY87" i="1"/>
  <c r="AY54" i="1"/>
  <c r="AY61" i="1"/>
  <c r="DF74" i="1" l="1"/>
  <c r="DF90" i="1"/>
  <c r="DF37" i="1"/>
  <c r="DF47" i="1"/>
  <c r="DF48" i="1"/>
  <c r="DF13" i="1"/>
  <c r="DF66" i="1"/>
  <c r="DF84" i="1"/>
  <c r="DF82" i="1"/>
  <c r="DF30" i="1"/>
  <c r="DF45" i="1"/>
  <c r="DF46" i="1"/>
  <c r="DF59" i="1"/>
  <c r="DF60" i="1"/>
  <c r="DF89" i="1"/>
  <c r="DF38" i="1"/>
  <c r="DF88" i="1"/>
  <c r="DF19" i="1"/>
  <c r="DF51" i="1"/>
  <c r="DF62" i="1"/>
  <c r="DF9" i="1"/>
  <c r="DF53" i="1"/>
  <c r="DF56" i="1"/>
  <c r="DF85" i="1"/>
  <c r="DF76" i="1"/>
  <c r="DF6" i="1"/>
  <c r="DF77" i="1"/>
  <c r="DF21" i="1"/>
  <c r="DF73" i="1"/>
  <c r="DF63" i="1"/>
  <c r="DF7" i="1"/>
  <c r="DF20" i="1"/>
  <c r="DF32" i="1"/>
  <c r="DF52" i="1"/>
  <c r="DF17" i="1"/>
  <c r="DF14" i="1"/>
  <c r="DF86" i="1"/>
  <c r="DF50" i="1"/>
  <c r="DF42" i="1"/>
  <c r="DF22" i="1"/>
  <c r="DF79" i="1"/>
  <c r="DF11" i="1"/>
  <c r="DF28" i="1"/>
  <c r="DF55" i="1"/>
  <c r="DF10" i="1"/>
  <c r="DF26" i="1"/>
  <c r="DF43" i="1"/>
  <c r="DF80" i="1"/>
  <c r="DF78" i="1"/>
  <c r="DF23" i="1"/>
  <c r="DF75" i="1"/>
  <c r="DF35" i="1"/>
  <c r="DF8" i="1"/>
  <c r="DF65" i="1"/>
  <c r="DF58" i="1"/>
  <c r="DF70" i="1"/>
  <c r="DF44" i="1"/>
  <c r="DF61" i="1"/>
  <c r="DF87" i="1"/>
  <c r="DF83" i="1"/>
  <c r="DF15" i="1"/>
  <c r="DF24" i="1"/>
  <c r="DF54" i="1"/>
  <c r="DF49" i="1"/>
  <c r="DF36" i="1"/>
  <c r="DF33" i="1"/>
  <c r="DF91" i="1"/>
  <c r="DF57" i="1"/>
  <c r="DF68" i="1"/>
  <c r="DF25" i="1"/>
  <c r="DF64" i="1"/>
  <c r="DF67" i="1"/>
  <c r="DF40" i="1"/>
  <c r="DF16" i="1"/>
  <c r="DF69" i="1"/>
  <c r="DF29" i="1"/>
  <c r="DF93" i="1"/>
  <c r="DF41" i="1"/>
  <c r="DF71" i="1"/>
  <c r="DF18" i="1"/>
  <c r="DF92" i="1"/>
  <c r="DF72" i="1"/>
  <c r="DF12" i="1"/>
  <c r="DF34" i="1"/>
  <c r="DF81" i="1"/>
  <c r="DF39" i="1"/>
  <c r="DF27" i="1"/>
  <c r="DG5" i="2"/>
  <c r="DG6" i="2"/>
  <c r="DF31" i="1"/>
</calcChain>
</file>

<file path=xl/sharedStrings.xml><?xml version="1.0" encoding="utf-8"?>
<sst xmlns="http://schemas.openxmlformats.org/spreadsheetml/2006/main" count="517" uniqueCount="246">
  <si>
    <t>DEPENDENCIAS DE LA CORTE SUPERIOR DE JUSTICIA DE JUNÍN</t>
  </si>
  <si>
    <t>MAGISTRADO</t>
  </si>
  <si>
    <t>TOTAL DE INVENTARIO DE EXPEDIENTES AL 31.DIC.2020 - FEE</t>
  </si>
  <si>
    <t>INGRESOS A CALIFICACION</t>
  </si>
  <si>
    <t>EVOLUCION DE  LA  PRODUCCION</t>
  </si>
  <si>
    <r>
      <t>ESTANDAR DE CARGA</t>
    </r>
    <r>
      <rPr>
        <b/>
        <sz val="26"/>
        <color rgb="FFFF0000"/>
        <rFont val="Arial Narrow"/>
        <family val="2"/>
      </rPr>
      <t xml:space="preserve"> (R.A. 395-2020-CE-PJ)</t>
    </r>
  </si>
  <si>
    <t>CUADERNOS  2021</t>
  </si>
  <si>
    <t>TOTAL DE INVENTARIO DE EXPEDIENTES AL 31.DIC.2020  FEE</t>
  </si>
  <si>
    <t>CALIFICACION</t>
  </si>
  <si>
    <t>TRAMITE</t>
  </si>
  <si>
    <t>EJECUCION</t>
  </si>
  <si>
    <t>IMPUGNACION</t>
  </si>
  <si>
    <t>TRANSITO</t>
  </si>
  <si>
    <t>RESERVA</t>
  </si>
  <si>
    <t>PENDIENTES AL MES ANTERIOR</t>
  </si>
  <si>
    <t>TOTAL DE INGRESOS</t>
  </si>
  <si>
    <t>TRAMITE +  RESERVA</t>
  </si>
  <si>
    <t xml:space="preserve">TRAMITE </t>
  </si>
  <si>
    <t xml:space="preserve">EJECUCION </t>
  </si>
  <si>
    <t xml:space="preserve">CARGA PROCESAL TOTAL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</si>
  <si>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</si>
  <si>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</si>
  <si>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</si>
  <si>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</si>
  <si>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</si>
  <si>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</si>
  <si>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</si>
  <si>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</si>
  <si>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</si>
  <si>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</t>
  </si>
  <si>
    <r>
      <t xml:space="preserve">ESTANDAR DE PRODUCCION ANUAL  </t>
    </r>
    <r>
      <rPr>
        <b/>
        <sz val="16"/>
        <color rgb="FFFF0000"/>
        <rFont val="Arial Narrow"/>
        <family val="2"/>
      </rPr>
      <t>(R.A. 395-2020-CE-PJ)</t>
    </r>
  </si>
  <si>
    <t>ESTANDAR APROXIMADO DE PRODUCCION MENSUAL (2021)</t>
  </si>
  <si>
    <t>CARGA MINIMA</t>
  </si>
  <si>
    <t>CARGA MAXIMA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</si>
  <si>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</si>
  <si>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</si>
  <si>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</si>
  <si>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</si>
  <si>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</si>
  <si>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</si>
  <si>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</si>
  <si>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</si>
  <si>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</si>
  <si>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</si>
  <si>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</si>
  <si>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</si>
  <si>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RESUELTOS</t>
  </si>
  <si>
    <t>INGRESADOS</t>
  </si>
  <si>
    <t xml:space="preserve">1°JUZGADO DE PAZ LETRADO DE HUANCAYO </t>
  </si>
  <si>
    <t xml:space="preserve">2° JUZGADO DE PAZ LETRADO DE  HUANCAYO  </t>
  </si>
  <si>
    <t xml:space="preserve">3° JUZGADO DE PAZ LETRADO DE HUANCAYO </t>
  </si>
  <si>
    <t>JUZGADO DE PAZ LETRADO LABORAL DE HUANCAYO</t>
  </si>
  <si>
    <t>1°JUZGADO DE PAZ LETRADO DE EL TAMBO (FAMILIA)</t>
  </si>
  <si>
    <t>2°JUZGADO DE PAZ LETRADO DE EL TAMBO (FAMILIA)</t>
  </si>
  <si>
    <t>3°JUZGADO DE PAZ LETRADO DE EL TAMBO (CIVIL - PENAL)</t>
  </si>
  <si>
    <t>1° JUZGADO DE PAZ LETRADO DE CHILCA</t>
  </si>
  <si>
    <t>2°JUZGADO DE PAZ LETRADO DE CHILCA</t>
  </si>
  <si>
    <t>1°JUZGADO DE PAZ LETRADO DE TARMA</t>
  </si>
  <si>
    <t>2° JUZGADO DE PAZ LETRADO DE TARMA</t>
  </si>
  <si>
    <t>1°JUZGADO DE PAZ LETRADO DE LA OROYA</t>
  </si>
  <si>
    <t>JUZGADO DE PAZ LETRADO DE JUNIN</t>
  </si>
  <si>
    <t>JUZGADO DE PAZ LETRADO DE JAUJA</t>
  </si>
  <si>
    <t>JUZGADO DE PAZ LETRADO DE CHUPACA</t>
  </si>
  <si>
    <t>JUZGADO DE PAZ LETRADO DE CONCEPCION</t>
  </si>
  <si>
    <t>JUZGADO DE PAZ LETRADO DE CAJAS</t>
  </si>
  <si>
    <t>DUEÑAS IZARRA FLOR DE LIZ</t>
  </si>
  <si>
    <t>ZONA B</t>
  </si>
  <si>
    <t>JUZGADO DE PAZ LETRADO DE PAMPAS-COLCABAMBA</t>
  </si>
  <si>
    <t>JUZGADO DE PAZ LETRADO DE ACOBAMBA</t>
  </si>
  <si>
    <t>JUZGADO DE PAZ LETRADO DE SURCUBAMBA</t>
  </si>
  <si>
    <t>ZONA C</t>
  </si>
  <si>
    <t>2° SALA LABORAL DE HUANCAYO</t>
  </si>
  <si>
    <t xml:space="preserve">SALA PENAL DE APELACIONES TRANSITORIA DE HYO </t>
  </si>
  <si>
    <t>SALA CIVIL DE HUANCAYO</t>
  </si>
  <si>
    <t>1° SALA PENAL DE APELACIONES DE HUANCAYO</t>
  </si>
  <si>
    <t>2° SALA PENAL DE APELACIONES DE HUANCAYO</t>
  </si>
  <si>
    <t>SALA MIXTA DE TARMA</t>
  </si>
  <si>
    <t>1° JUZGADO CIVIL DE HUANCAYO</t>
  </si>
  <si>
    <t>2° JUZGADO CIVIL DE HUANCAYO</t>
  </si>
  <si>
    <t xml:space="preserve">3°JUZGADO CIVIL  DE HUANCAYO </t>
  </si>
  <si>
    <t>4°JUZGADO CIVIL - COMERCIAL DE  HUANCAYO</t>
  </si>
  <si>
    <t>5° JUZGADO CIVIL DE HUANCAYO</t>
  </si>
  <si>
    <t>6°JUZGADO CIVIL DE HUANCAYO</t>
  </si>
  <si>
    <t>JUZGADO CIVIL DE JAUJA</t>
  </si>
  <si>
    <t>JUZGADO CIVIL DE CONCEPCION</t>
  </si>
  <si>
    <t>JUZGADO CIVIL DE CHUPACA</t>
  </si>
  <si>
    <t>JUZGADO CIVIL DE TARMA</t>
  </si>
  <si>
    <t>JUZGADO CIVIL DE LA OROYA</t>
  </si>
  <si>
    <t>JUZGADO CIVIL DE JUNIN</t>
  </si>
  <si>
    <t>JUZGADO MIXTO DE PAMPAS</t>
  </si>
  <si>
    <t>1° JUZGADO PENAL UNIPERSONAL DE HUANCAYO (PROC. INMEDIATOS)</t>
  </si>
  <si>
    <t>2° JUZGADO PENAL UNIPERSONAL DE HUANCAYO (PROC. COMUNES)</t>
  </si>
  <si>
    <t>3° JUZGADO PENAL UNIPERSONAL DE HUANCAYO (PROC. INMEDIATOS)</t>
  </si>
  <si>
    <t>4° JUZGADO PENAL UNIPERSONAL DE HUANCAYO (PROC. COMUNES)</t>
  </si>
  <si>
    <t>5° JUZGADO PENAL UNIPERSONAL SUPRAPROVINCIAL ESPECIALIZADO EN DELITOS DE CORRUPCION DE FUNCIONARIOS - HUANCAYO</t>
  </si>
  <si>
    <t>6° JUZGADO PENAL UNIPERSONAL SUPRAPROVINCIAL ESPECIALIZADO EN DELITOS DE CORRUPCION DE FUNCIONARIOS - HUANCAYO</t>
  </si>
  <si>
    <t xml:space="preserve"> JUZGADO PENAL UNIPERSONAL DE CHUPACA (PROC. INMEDIATOS) (PROC. COMUNES) </t>
  </si>
  <si>
    <t>JUZGADO PENAL UNIPERSONAL DE CONCEPCION</t>
  </si>
  <si>
    <t>1° JUZGADO PENAL UNIPERSONAL DE TARMA  (PROC. INMEDIATOS) (PROC. COMUNES)</t>
  </si>
  <si>
    <t xml:space="preserve"> JUZGADO PENAL UNIPERSONAL DE JUNIN (PROC. INMEDIATOS) (PROC. COMUNES)</t>
  </si>
  <si>
    <t xml:space="preserve">JUZGADO PENAL UNIPERSONAL DE LA OROYA(PROC. INMEDIATOS) (PROC. COMUNES) </t>
  </si>
  <si>
    <t xml:space="preserve"> JUZGADO PENAL UNIPERSONAL DE JAUJA (PROC. INMEDIATOS) (PROC. COMUNES)</t>
  </si>
  <si>
    <t xml:space="preserve"> JUZGADO PENAL UNIPERSONAL DE PAMPAS (PROC. INMEDIATOS) (PROC. COMUNES)</t>
  </si>
  <si>
    <t>JUZGADO PENAL COLEGIADO DE HUANCAYO</t>
  </si>
  <si>
    <t>JUZGADO PENAL COLEGIADO DE TARMA</t>
  </si>
  <si>
    <t>1° JUZGADO DE INVESTIGACION PREPARATORIA DE HUANCAYO   (PROC. COMUNES)</t>
  </si>
  <si>
    <t>2° JUZGADO DE INVESTIGACION PREPARATORIA DE HUANCAYO   (PROC. COMUNES)</t>
  </si>
  <si>
    <t>3°JUZGADO DE INVESTIGACION PREPARATORIA DE HUANCAYO  (FLAGRANCIA INMEDIATOS)</t>
  </si>
  <si>
    <t>4°JUZGADO DE INVESTIGACION PREPARATORIA DE HUANCAYO (FLAGRANCIA PROC. INMEDIATOS)</t>
  </si>
  <si>
    <t>5° JUZGADO DE INVESTIGACION PREPARATORIA SUPRAPROVINCIAL ESPECIALIZADO EN DELITO DE CORRUPCION DE FUNCIONARIOS - HUANCAYO</t>
  </si>
  <si>
    <t>6° JUZGADO DE INVESTIGACION PREPARATORIA DE HUANCAYO</t>
  </si>
  <si>
    <t>7° JUZGADO DE INVESTIGACION PREPARATORIA DE HUANCAYO</t>
  </si>
  <si>
    <t>8° JUZGADO DE INVESTIGACION PREPARATORIA DE HUANCAYO</t>
  </si>
  <si>
    <t>1° JUZGADO DE INVESTIGACION PREPARATORIA DE TARMA  (PROC. COMUNES)</t>
  </si>
  <si>
    <t>2°JUZGADO DE INVESTIGACION PREPARATORIA DE TARMA (FLAGRANCIA INMEDIATIO)</t>
  </si>
  <si>
    <t>1°JUZGADO DE INVESTIGACION PREPARATORIA DE JAUJA (FLAGRANCIA INMEDIATO)</t>
  </si>
  <si>
    <t>JUZGADO DE INVESTIGACION PREPARATORIA DE PAMPAS  (PROC. INMEDIATOS) (PROC. COMUNES)</t>
  </si>
  <si>
    <t>JUZGADO DE INVESTIGACION PREPARATORIA DE CHUPACA (FLAGRANCIA INMEDIATOS)</t>
  </si>
  <si>
    <t>JUZGADO DE INVESTIGACION PREPARATORIA- CONCEPCION   (PROC. INMEDIATOS) (PROC. COMUNES)</t>
  </si>
  <si>
    <t>JUZGADO DE INVESTIGACION PREPARATORIA DE LA OROYA  (PROC. INMEDIATOS) (PROC. COMUNES)</t>
  </si>
  <si>
    <t>JUZGADO DE INVESTIGACION PREPARATORIA DE JUNIN  (PROC. INMEDIATOS) (PROC. COMUNES)</t>
  </si>
  <si>
    <t>JUZGADO TRANSITORIO ESPECIALIZADO EN EXTINCIÓN DE DOMINIO</t>
  </si>
  <si>
    <t>1° JUZGADO DE TRABAJO DE HUANCAYO (CONTENCIOSO A.)</t>
  </si>
  <si>
    <t>2° JUZGADO DE TRABAJO DE HUANCAYO</t>
  </si>
  <si>
    <t>3° JUZGADO DE TRABAJO DE HUANCAYO</t>
  </si>
  <si>
    <t xml:space="preserve">1° JUZGADO DE TRABAJO TRANSITORIO DE HUANCAYO  </t>
  </si>
  <si>
    <t xml:space="preserve">2 °JUZGADO DE TRABAJO TRANSITORIO DE HUANCAYO  </t>
  </si>
  <si>
    <t xml:space="preserve">3 °JUZGADO DE TRABAJO TRANSITORIO DE HUANCAYO  </t>
  </si>
  <si>
    <t>1° JUZGADO DE FAMILIA DE HUANCAYO</t>
  </si>
  <si>
    <t>2° JUZGADO DE FAMILIA DE HUANCAYO</t>
  </si>
  <si>
    <t>3° JUZGADO DE FAMILIA DE HUANCAYO</t>
  </si>
  <si>
    <t>4° JUZGADO DE FAMILIA DE HUANCAYO</t>
  </si>
  <si>
    <t>5°JUZGADO DE FAMILIA (VIOLENCIA CONTRA LAS MUJERES E INTEGRANTES DEL GRUPO FAMILIAR )</t>
  </si>
  <si>
    <t>6°JUZGADO DE FAMILIA (VIOLENCIA CONTRA LAS MUJERES E INTEGRANTES DEL GRUPO FAMILIAR )</t>
  </si>
  <si>
    <t>7°JUZGADO DE FAMILIA (VIOLENCIA CONTRA LAS MUJERES E INTEGRANTES DEL GRUPO FAMILIAR )</t>
  </si>
  <si>
    <t>8°JUZGADO DE FAMILIA (VIOLENCIA CONTRA LAS MUJERES E INTEGRANTES DEL GRUPO FAMILIAR )</t>
  </si>
  <si>
    <t>9°JUZGADO DE FAMILIA (VIOLENCIA CONTRA LAS MUJERES E INTEGRANTES DEL GRUPO FAMILIAR )</t>
  </si>
  <si>
    <t>10°JUZGADO DE FAMILIA (VIOLENCIA CONTRA LAS MUJERES E INTEGRANTES DEL GRUPO FAMILIAR )</t>
  </si>
  <si>
    <t>JUZGADO DE PAZ LETRADO DE CAJAS ITINERANTE</t>
  </si>
  <si>
    <t>ESTANDAR DE CARGA</t>
  </si>
  <si>
    <t xml:space="preserve">ESTANDAR DE PRODUCCION ANUAL </t>
  </si>
  <si>
    <t>R.A. 395-2020-CE-PJ</t>
  </si>
  <si>
    <t>1° SALA LABORAL DE HUANCAYO</t>
  </si>
  <si>
    <t>PRODUC. ACUM. MAYO 2021</t>
  </si>
  <si>
    <t xml:space="preserve">%AVANCE ALCANZADO A MAYO  </t>
  </si>
  <si>
    <t>EVOLUCION DE LA PRODUCCION AL 31.05.2021</t>
  </si>
  <si>
    <t xml:space="preserve">CARGA PROCESAL PENDIENTE  AL 31.05.2021 (CENTRALIZACION SIJ -FEE) </t>
  </si>
  <si>
    <t>OTROS EGRESOS  AL 31.05.2021</t>
  </si>
  <si>
    <t>PRODUCCIÓN AL  31.05.2021</t>
  </si>
  <si>
    <t>CARGA PROCESAL AL 31.05.2021</t>
  </si>
  <si>
    <t>INGRESOS  A TRAMITE 31.05.2021</t>
  </si>
  <si>
    <t>INGRESOS A CALIFICACION AL 31.05.2021</t>
  </si>
  <si>
    <t xml:space="preserve">AVANCE A MAYO  33.33% </t>
  </si>
  <si>
    <t xml:space="preserve">CARGA PROCESAL PENDIENTE  AL  31.05.2021  (CENTRALIZACION SIJ -FEE) </t>
  </si>
  <si>
    <t>CARGA PROCESAL  31.05.2021</t>
  </si>
  <si>
    <t>INGRESOS A TRAMITE  31.05.2021</t>
  </si>
  <si>
    <t>CORILLA BAQUERIZO JENIS AIDA (S)</t>
  </si>
  <si>
    <t xml:space="preserve">ALVARADO PEREZ JUANA VIRGINIA (T) </t>
  </si>
  <si>
    <t>CASTILLO AYALA MILANOVA DELIA (S)</t>
  </si>
  <si>
    <t>SUASNABAR TOLENTINO LUIS RICARDO (S)</t>
  </si>
  <si>
    <t>ALANYA CASTILLO MIGUEL ANGEL (T)</t>
  </si>
  <si>
    <t>PEREZ NAVARRO LENIN RODER (S)</t>
  </si>
  <si>
    <t>CORILLOCLLA SANCHEZ DIANA LUZ (S)</t>
  </si>
  <si>
    <t>CORZO HINOJOSA SAUL YUNISHIRO (S)</t>
  </si>
  <si>
    <t>ALEJANDRO HUANUCO ROSEMARIE CLEMENCIA (S)</t>
  </si>
  <si>
    <t>MEDRANO ALIAGA ANA PAULA (S)</t>
  </si>
  <si>
    <t>PARIASCA MARTINEZ FRANK RONALD (T)</t>
  </si>
  <si>
    <t>MENDEZ CORNEJO CLAUDIO LUIS (S)</t>
  </si>
  <si>
    <t>BALDEON VILLANUEVA HERNAN MAVITO (S)</t>
  </si>
  <si>
    <t>VELASQUEZ VIVAS ALIDA SOLEDAD (S)</t>
  </si>
  <si>
    <t>OLIVERA MONTERO IRMA ROSA (T)</t>
  </si>
  <si>
    <t>QUINTO ESPINOZA KARINA VANESSA (T)</t>
  </si>
  <si>
    <t>DUEÑAS IZARRA FLOR DE LIZ (S)</t>
  </si>
  <si>
    <t>DE LA CRUZ HIDALGO ZEIDA (S)</t>
  </si>
  <si>
    <t>MEDRANO QUISPE PABLO CESAR (T)</t>
  </si>
  <si>
    <t>AUQUI HUERTA TEOFANES EDGAR (T)</t>
  </si>
  <si>
    <t>CORRALES MELGAREJO EDWIN RICARDO (T)</t>
  </si>
  <si>
    <t>CRISTOVAL DE LA CRUZ TIMOTEO (T)</t>
  </si>
  <si>
    <t>OLIVERA GUERRA NICK (T)</t>
  </si>
  <si>
    <t>PROAÑO CUEVA CESAR AUGUSTO (T)</t>
  </si>
  <si>
    <t>CARVO CASTRO CARLOS ABRAHAM (T)</t>
  </si>
  <si>
    <t>PIMENTEL ZEGARRA BERNARDO ALCIBIADES (T)</t>
  </si>
  <si>
    <t>CHIPANA GUILLEN WALTER (T)</t>
  </si>
  <si>
    <t>VICUÑA ZAMORA JESUS (T)</t>
  </si>
  <si>
    <t>BUSTAMANTE VERA JORGE ENRIQUE (T)</t>
  </si>
  <si>
    <t>ARMAS INGA ESTRELLA (T)</t>
  </si>
  <si>
    <t>CASTILLO GONZALES EMPERATRIZ VICTORIA (S)</t>
  </si>
  <si>
    <t>RAMOS REYMUNDO ROSSANNA (P)</t>
  </si>
  <si>
    <t>HUAYLLANI MOLINA ORLANDO (S)</t>
  </si>
  <si>
    <t>CHUQUIPUIMA RICSE MERCEDES GEORGINA (S)</t>
  </si>
  <si>
    <t>MANTARI MOLINA MANUEL (S)</t>
  </si>
  <si>
    <t>LUQUE PINTO JORGE RENE (T)</t>
  </si>
  <si>
    <t>PEÑA TORRES EVGUENI (T)</t>
  </si>
  <si>
    <t>SANTANA SOCUALAYA JESUS (T)</t>
  </si>
  <si>
    <t>TAFUR FUENTES CESAR AUGUSTO (T)</t>
  </si>
  <si>
    <t>JARA FABIAN GILMER ALBERTO (S)</t>
  </si>
  <si>
    <t>GERONIMO PIÑAS CARLOS ENRIQUE (S)</t>
  </si>
  <si>
    <t>CHANCO CASTILLON ESAU (T)</t>
  </si>
  <si>
    <t>QUINTEROS CARLOS LETICIA (T)</t>
  </si>
  <si>
    <t>ARMAS PRADO JHONATTAN RONNIE (S)</t>
  </si>
  <si>
    <t>ARTEAGA FERNANDEZ ISAAC ARTURO (S)</t>
  </si>
  <si>
    <t>GOMEZ BAZALAR IRIS EDITH (P)</t>
  </si>
  <si>
    <t>CARDENAS PUENTE TERESA (T)</t>
  </si>
  <si>
    <t>CARDENAS VILLEGAS MIRIAM LUZ (T)</t>
  </si>
  <si>
    <t>RODRIGUEZ ALIAGA CIRO ALBERTO MARTIN (T)</t>
  </si>
  <si>
    <t>RUCABADO ROMERO BLANCA NORMA (P)</t>
  </si>
  <si>
    <t>SANCHEZ CAMAC FERNANDO FRANCISCO (P)</t>
  </si>
  <si>
    <t>MORALES MONTES GRACIELA (P)</t>
  </si>
  <si>
    <t>BALDEON GAMARRA ANGELA BEATRIZ (P)</t>
  </si>
  <si>
    <t>TORRES DELGADO EDWIN VICTOR (P)</t>
  </si>
  <si>
    <t>CARHUAMACA QUISPE GABRIELA (S)</t>
  </si>
  <si>
    <t>QUISPE NAPANGA MARIA ESTHER (S)</t>
  </si>
  <si>
    <t>RODRIGUEZ LIZANA RAFAEL (T)</t>
  </si>
  <si>
    <t>HANCCO PAREDES MARCO ANTONIO (T)</t>
  </si>
  <si>
    <t>PALOMINO PRADO RICHARD (T)</t>
  </si>
  <si>
    <t>BALDEON SANABRIA MIGUEL JUNIOR (S)</t>
  </si>
  <si>
    <t>INGAROCA CARLOS GUISELA DIANA (S)</t>
  </si>
  <si>
    <t>ARROYO AMES GUIDO REYNALDO (T)</t>
  </si>
  <si>
    <t>CURIÑAUPA MEDINA MARIO LUIS (T)</t>
  </si>
  <si>
    <t>JINES RAFAEL MARIBEL (S)</t>
  </si>
  <si>
    <t>ARROYO VELITA HUGO (T)</t>
  </si>
  <si>
    <t>CASTILLO RIVERA ELMER (T)</t>
  </si>
  <si>
    <t>LLAMOCA MILLA SONIA AURORA (T)</t>
  </si>
  <si>
    <t>PINO PUMA HENRY (T)</t>
  </si>
  <si>
    <t>PINEDA CHAVEZ ROXANA (T)</t>
  </si>
  <si>
    <t>BAZAN ESCALANTE JENNY MARIBEL (P)</t>
  </si>
  <si>
    <t>VILLANUEVA ALTAMIRANO EDWIN WILSON (T)</t>
  </si>
  <si>
    <t>HERRERA RIVAS RAFAEL AGUSTIN (S)</t>
  </si>
  <si>
    <t>CAMARENA MADRID WILDER WALTER (S)</t>
  </si>
  <si>
    <t>TICONA MAMANI JOSE  LUIS (T)</t>
  </si>
  <si>
    <t>LONGARAY CASTRO ROGER OMAR (T)</t>
  </si>
  <si>
    <t>BALDEON QUISPE JULY ELIANE (T)</t>
  </si>
  <si>
    <t>SALDAÑA FLORES JESSICA JUDITH (S)</t>
  </si>
  <si>
    <t>HUAMAN CARRASCO SEGUNDO JUAN (T)</t>
  </si>
  <si>
    <t>BELLO MERLO EVER (P)</t>
  </si>
  <si>
    <t>DIESTRA VIVAR EDGARDO RODOLFO (T)</t>
  </si>
  <si>
    <t>CARHUAMACA CLAUDIO ALEX JUAN (P)</t>
  </si>
  <si>
    <t>PERALTA PAMPA LIZBETH PAOLA (T)</t>
  </si>
  <si>
    <t>MATOS CENTENO JOSE LEONEL (P)</t>
  </si>
  <si>
    <t>ZEBALLOS HURTADO GILMAR LEONIDAS (T)</t>
  </si>
  <si>
    <t>PALOMINO LEON FIDEL HUGO (T)</t>
  </si>
  <si>
    <t>SANTANA ANTEZANA MARIA ELENA (T)</t>
  </si>
  <si>
    <t>CALIZAYA HUALPA RUBEN TOMAS (T)</t>
  </si>
  <si>
    <t>INSTRUMENTO DE GESTION ESTADISTICO JURISDICCIONAL - DISTRITO JUDICIAL DE JUNIN 2021</t>
  </si>
  <si>
    <t>FUENTE: FORMULARIO ESTADISTICO ELECTRONICO (FEE)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</si>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</sst>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26"/>
      <color theme="1"/>
      <name val="Arial Narrow"/>
      <family val="2"/>
    </font>
    <font>
      <b/>
      <sz val="26"/>
      <name val="Arial Narrow"/>
      <family val="2"/>
    </font>
    <font>
      <b/>
      <sz val="22"/>
      <color theme="1"/>
      <name val="Arial Narrow"/>
      <family val="2"/>
    </font>
    <font>
      <b/>
      <sz val="26"/>
      <color theme="1"/>
      <name val="Arial Narrow"/>
      <family val="2"/>
    </font>
    <font>
      <b/>
      <sz val="26"/>
      <color rgb="FFFF0000"/>
      <name val="Arial Narrow"/>
      <family val="2"/>
    </font>
    <font>
      <b/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22"/>
      <name val="Arial Narrow"/>
      <family val="2"/>
    </font>
    <font>
      <b/>
      <sz val="16"/>
      <color rgb="FFFF0000"/>
      <name val="Arial Narrow"/>
      <family val="2"/>
    </font>
    <font>
      <b/>
      <sz val="24"/>
      <color theme="1"/>
      <name val="Arial Narrow"/>
      <family val="2"/>
    </font>
    <font>
      <sz val="18"/>
      <name val="Arial Narrow"/>
      <family val="2"/>
    </font>
    <font>
      <sz val="18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24"/>
      <name val="Arial Narrow"/>
      <family val="2"/>
    </font>
    <font>
      <sz val="16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22"/>
      <color rgb="FFFF0000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Arial Narrow"/>
      <family val="2"/>
    </font>
    <font>
      <sz val="22"/>
      <name val="Arial Narrow"/>
      <family val="2"/>
    </font>
    <font>
      <b/>
      <sz val="24"/>
      <name val="Arial Narrow"/>
      <family val="2"/>
    </font>
    <font>
      <b/>
      <sz val="11"/>
      <color rgb="FFFF0000"/>
      <name val="Arial Narrow"/>
      <family val="2"/>
    </font>
    <font>
      <b/>
      <sz val="72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FDD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5E2FA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4.9989318521683403E-2"/>
        <bgColor indexed="64"/>
      </patternFill>
    </fill>
  </fills>
  <borders count="2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0033CC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0033CC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/>
      <top style="double">
        <color rgb="FFFFFF00"/>
      </top>
      <bottom style="thin">
        <color indexed="64"/>
      </bottom>
      <diagonal/>
    </border>
    <border>
      <left/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/>
      <top style="thin">
        <color indexed="64"/>
      </top>
      <bottom style="double">
        <color rgb="FFFFFF00"/>
      </bottom>
      <diagonal/>
    </border>
    <border>
      <left/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double">
        <color rgb="FF00B050"/>
      </bottom>
      <diagonal/>
    </border>
    <border>
      <left style="medium">
        <color indexed="64"/>
      </left>
      <right/>
      <top style="thin">
        <color indexed="64"/>
      </top>
      <bottom style="double">
        <color rgb="FF00B050"/>
      </bottom>
      <diagonal/>
    </border>
    <border>
      <left/>
      <right style="medium">
        <color indexed="64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double">
        <color rgb="FFFF0000"/>
      </bottom>
      <diagonal/>
    </border>
    <border>
      <left/>
      <right style="medium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00B050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auto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rgb="FF0033CC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FFFF00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B05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/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double">
        <color rgb="FFFF0000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auto="1"/>
      </top>
      <bottom style="double">
        <color rgb="FF0033CC"/>
      </bottom>
      <diagonal/>
    </border>
    <border>
      <left/>
      <right style="medium">
        <color indexed="64"/>
      </right>
      <top style="thin">
        <color auto="1"/>
      </top>
      <bottom style="double">
        <color rgb="FF0033CC"/>
      </bottom>
      <diagonal/>
    </border>
    <border>
      <left style="thin">
        <color indexed="64"/>
      </left>
      <right/>
      <top style="thin">
        <color auto="1"/>
      </top>
      <bottom style="double">
        <color rgb="FF0033CC"/>
      </bottom>
      <diagonal/>
    </border>
    <border>
      <left/>
      <right style="thin">
        <color indexed="64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33CC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00B050"/>
      </bottom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 style="double">
        <color rgb="FFFFFF00"/>
      </bottom>
      <diagonal/>
    </border>
    <border>
      <left style="medium">
        <color indexed="64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rgb="FFFFFF00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auto="1"/>
      </right>
      <top style="thin">
        <color indexed="64"/>
      </top>
      <bottom style="double">
        <color rgb="FFFF0000"/>
      </bottom>
      <diagonal/>
    </border>
    <border>
      <left style="medium">
        <color indexed="64"/>
      </left>
      <right style="thin">
        <color theme="2" tint="-0.499984740745262"/>
      </right>
      <top/>
      <bottom style="double">
        <color auto="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rgb="FF00B050"/>
      </top>
      <bottom style="double">
        <color indexed="64"/>
      </bottom>
      <diagonal/>
    </border>
    <border>
      <left/>
      <right style="medium">
        <color indexed="64"/>
      </right>
      <top style="double">
        <color rgb="FF00B050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FFFF00"/>
      </bottom>
      <diagonal/>
    </border>
    <border>
      <left style="double">
        <color auto="1"/>
      </left>
      <right/>
      <top style="double">
        <color rgb="FFFFFF00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rgb="FF00B050"/>
      </bottom>
      <diagonal/>
    </border>
    <border>
      <left style="double">
        <color auto="1"/>
      </left>
      <right/>
      <top style="thin">
        <color auto="1"/>
      </top>
      <bottom style="double">
        <color rgb="FF0033CC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rgb="FF00B050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rgb="FF00B050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21" fillId="0" borderId="0"/>
    <xf numFmtId="9" fontId="26" fillId="0" borderId="0" applyFont="0" applyFill="0" applyBorder="0" applyAlignment="0" applyProtection="0"/>
  </cellStyleXfs>
  <cellXfs count="110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wrapText="1"/>
    </xf>
    <xf numFmtId="1" fontId="13" fillId="4" borderId="39" xfId="0" applyNumberFormat="1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13" fillId="5" borderId="39" xfId="0" applyNumberFormat="1" applyFont="1" applyFill="1" applyBorder="1" applyAlignment="1">
      <alignment horizontal="center" vertical="center"/>
    </xf>
    <xf numFmtId="1" fontId="3" fillId="5" borderId="39" xfId="0" applyNumberFormat="1" applyFont="1" applyFill="1" applyBorder="1" applyAlignment="1">
      <alignment horizontal="center" vertical="center"/>
    </xf>
    <xf numFmtId="1" fontId="3" fillId="5" borderId="69" xfId="0" applyNumberFormat="1" applyFont="1" applyFill="1" applyBorder="1" applyAlignment="1">
      <alignment horizontal="center" vertical="center"/>
    </xf>
    <xf numFmtId="1" fontId="3" fillId="5" borderId="19" xfId="0" applyNumberFormat="1" applyFont="1" applyFill="1" applyBorder="1" applyAlignment="1">
      <alignment horizontal="center" vertical="center"/>
    </xf>
    <xf numFmtId="1" fontId="13" fillId="2" borderId="70" xfId="0" applyNumberFormat="1" applyFont="1" applyFill="1" applyBorder="1" applyAlignment="1">
      <alignment horizontal="center" vertical="center"/>
    </xf>
    <xf numFmtId="1" fontId="13" fillId="2" borderId="39" xfId="0" applyNumberFormat="1" applyFont="1" applyFill="1" applyBorder="1" applyAlignment="1">
      <alignment horizontal="center" vertical="center"/>
    </xf>
    <xf numFmtId="1" fontId="13" fillId="2" borderId="69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1" fontId="13" fillId="6" borderId="70" xfId="0" applyNumberFormat="1" applyFont="1" applyFill="1" applyBorder="1" applyAlignment="1">
      <alignment horizontal="center" vertical="center"/>
    </xf>
    <xf numFmtId="1" fontId="13" fillId="6" borderId="39" xfId="0" applyNumberFormat="1" applyFont="1" applyFill="1" applyBorder="1" applyAlignment="1">
      <alignment horizontal="center" vertical="center"/>
    </xf>
    <xf numFmtId="1" fontId="13" fillId="6" borderId="69" xfId="0" applyNumberFormat="1" applyFont="1" applyFill="1" applyBorder="1" applyAlignment="1">
      <alignment horizontal="center" vertical="center"/>
    </xf>
    <xf numFmtId="1" fontId="3" fillId="6" borderId="19" xfId="0" applyNumberFormat="1" applyFont="1" applyFill="1" applyBorder="1" applyAlignment="1">
      <alignment horizontal="center" vertical="center"/>
    </xf>
    <xf numFmtId="1" fontId="13" fillId="7" borderId="70" xfId="0" applyNumberFormat="1" applyFont="1" applyFill="1" applyBorder="1" applyAlignment="1">
      <alignment horizontal="center" vertical="center"/>
    </xf>
    <xf numFmtId="1" fontId="13" fillId="7" borderId="39" xfId="0" applyNumberFormat="1" applyFont="1" applyFill="1" applyBorder="1" applyAlignment="1">
      <alignment horizontal="center" vertical="center"/>
    </xf>
    <xf numFmtId="1" fontId="13" fillId="7" borderId="69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3" fillId="8" borderId="35" xfId="0" applyNumberFormat="1" applyFont="1" applyFill="1" applyBorder="1" applyAlignment="1">
      <alignment horizontal="center" vertical="center"/>
    </xf>
    <xf numFmtId="1" fontId="3" fillId="8" borderId="71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1" fontId="12" fillId="4" borderId="39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12" fillId="5" borderId="39" xfId="0" applyNumberFormat="1" applyFont="1" applyFill="1" applyBorder="1" applyAlignment="1">
      <alignment horizontal="center" vertical="center"/>
    </xf>
    <xf numFmtId="1" fontId="9" fillId="5" borderId="39" xfId="0" applyNumberFormat="1" applyFont="1" applyFill="1" applyBorder="1" applyAlignment="1">
      <alignment horizontal="center" vertical="center"/>
    </xf>
    <xf numFmtId="1" fontId="9" fillId="5" borderId="69" xfId="0" applyNumberFormat="1" applyFont="1" applyFill="1" applyBorder="1" applyAlignment="1">
      <alignment horizontal="center" vertical="center"/>
    </xf>
    <xf numFmtId="1" fontId="9" fillId="5" borderId="19" xfId="0" applyNumberFormat="1" applyFont="1" applyFill="1" applyBorder="1" applyAlignment="1">
      <alignment horizontal="center" vertical="center"/>
    </xf>
    <xf numFmtId="1" fontId="12" fillId="2" borderId="70" xfId="0" applyNumberFormat="1" applyFont="1" applyFill="1" applyBorder="1" applyAlignment="1">
      <alignment horizontal="center" vertical="center"/>
    </xf>
    <xf numFmtId="1" fontId="12" fillId="2" borderId="39" xfId="0" applyNumberFormat="1" applyFont="1" applyFill="1" applyBorder="1" applyAlignment="1">
      <alignment horizontal="center" vertical="center"/>
    </xf>
    <xf numFmtId="1" fontId="12" fillId="2" borderId="69" xfId="0" applyNumberFormat="1" applyFont="1" applyFill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center"/>
    </xf>
    <xf numFmtId="1" fontId="12" fillId="6" borderId="70" xfId="0" applyNumberFormat="1" applyFont="1" applyFill="1" applyBorder="1" applyAlignment="1">
      <alignment horizontal="center" vertical="center"/>
    </xf>
    <xf numFmtId="1" fontId="12" fillId="6" borderId="39" xfId="0" applyNumberFormat="1" applyFont="1" applyFill="1" applyBorder="1" applyAlignment="1">
      <alignment horizontal="center" vertical="center"/>
    </xf>
    <xf numFmtId="1" fontId="12" fillId="6" borderId="69" xfId="0" applyNumberFormat="1" applyFont="1" applyFill="1" applyBorder="1" applyAlignment="1">
      <alignment horizontal="center" vertical="center"/>
    </xf>
    <xf numFmtId="1" fontId="9" fillId="6" borderId="19" xfId="0" applyNumberFormat="1" applyFont="1" applyFill="1" applyBorder="1" applyAlignment="1">
      <alignment horizontal="center" vertical="center"/>
    </xf>
    <xf numFmtId="1" fontId="12" fillId="7" borderId="70" xfId="0" applyNumberFormat="1" applyFont="1" applyFill="1" applyBorder="1" applyAlignment="1">
      <alignment horizontal="center" vertical="center"/>
    </xf>
    <xf numFmtId="1" fontId="12" fillId="7" borderId="39" xfId="0" applyNumberFormat="1" applyFont="1" applyFill="1" applyBorder="1" applyAlignment="1">
      <alignment horizontal="center" vertical="center"/>
    </xf>
    <xf numFmtId="1" fontId="12" fillId="7" borderId="69" xfId="0" applyNumberFormat="1" applyFont="1" applyFill="1" applyBorder="1" applyAlignment="1">
      <alignment horizontal="center" vertical="center"/>
    </xf>
    <xf numFmtId="1" fontId="9" fillId="7" borderId="19" xfId="0" applyNumberFormat="1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164" fontId="22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horizontal="center" vertical="center"/>
    </xf>
    <xf numFmtId="1" fontId="3" fillId="9" borderId="72" xfId="0" applyNumberFormat="1" applyFont="1" applyFill="1" applyBorder="1" applyAlignment="1">
      <alignment horizontal="center" vertical="center"/>
    </xf>
    <xf numFmtId="1" fontId="3" fillId="9" borderId="73" xfId="0" applyNumberFormat="1" applyFont="1" applyFill="1" applyBorder="1" applyAlignment="1">
      <alignment horizontal="center" vertical="center"/>
    </xf>
    <xf numFmtId="0" fontId="3" fillId="6" borderId="74" xfId="0" applyFont="1" applyFill="1" applyBorder="1" applyAlignment="1">
      <alignment horizontal="center" vertical="center" wrapText="1"/>
    </xf>
    <xf numFmtId="1" fontId="3" fillId="4" borderId="72" xfId="0" applyNumberFormat="1" applyFont="1" applyFill="1" applyBorder="1" applyAlignment="1">
      <alignment horizontal="center" vertical="center"/>
    </xf>
    <xf numFmtId="1" fontId="3" fillId="5" borderId="74" xfId="0" applyNumberFormat="1" applyFont="1" applyFill="1" applyBorder="1" applyAlignment="1">
      <alignment horizontal="center" vertical="center"/>
    </xf>
    <xf numFmtId="1" fontId="3" fillId="5" borderId="76" xfId="0" applyNumberFormat="1" applyFont="1" applyFill="1" applyBorder="1" applyAlignment="1">
      <alignment horizontal="center" vertical="center"/>
    </xf>
    <xf numFmtId="1" fontId="3" fillId="5" borderId="72" xfId="0" applyNumberFormat="1" applyFont="1" applyFill="1" applyBorder="1" applyAlignment="1">
      <alignment horizontal="center" vertical="center"/>
    </xf>
    <xf numFmtId="1" fontId="13" fillId="2" borderId="77" xfId="0" applyNumberFormat="1" applyFont="1" applyFill="1" applyBorder="1" applyAlignment="1">
      <alignment horizontal="center" vertical="center"/>
    </xf>
    <xf numFmtId="1" fontId="13" fillId="2" borderId="74" xfId="0" applyNumberFormat="1" applyFont="1" applyFill="1" applyBorder="1" applyAlignment="1">
      <alignment horizontal="center" vertical="center"/>
    </xf>
    <xf numFmtId="1" fontId="13" fillId="2" borderId="76" xfId="0" applyNumberFormat="1" applyFont="1" applyFill="1" applyBorder="1" applyAlignment="1">
      <alignment horizontal="center" vertical="center"/>
    </xf>
    <xf numFmtId="1" fontId="3" fillId="2" borderId="72" xfId="0" applyNumberFormat="1" applyFont="1" applyFill="1" applyBorder="1" applyAlignment="1">
      <alignment horizontal="center" vertical="center"/>
    </xf>
    <xf numFmtId="1" fontId="3" fillId="3" borderId="73" xfId="0" applyNumberFormat="1" applyFont="1" applyFill="1" applyBorder="1" applyAlignment="1">
      <alignment horizontal="center" vertical="center"/>
    </xf>
    <xf numFmtId="1" fontId="3" fillId="3" borderId="74" xfId="0" applyNumberFormat="1" applyFont="1" applyFill="1" applyBorder="1" applyAlignment="1">
      <alignment horizontal="center" vertical="center"/>
    </xf>
    <xf numFmtId="1" fontId="3" fillId="3" borderId="75" xfId="0" applyNumberFormat="1" applyFont="1" applyFill="1" applyBorder="1" applyAlignment="1">
      <alignment horizontal="center" vertical="center"/>
    </xf>
    <xf numFmtId="1" fontId="13" fillId="6" borderId="77" xfId="0" applyNumberFormat="1" applyFont="1" applyFill="1" applyBorder="1" applyAlignment="1">
      <alignment horizontal="center" vertical="center"/>
    </xf>
    <xf numFmtId="1" fontId="13" fillId="6" borderId="74" xfId="0" applyNumberFormat="1" applyFont="1" applyFill="1" applyBorder="1" applyAlignment="1">
      <alignment horizontal="center" vertical="center"/>
    </xf>
    <xf numFmtId="1" fontId="13" fillId="6" borderId="76" xfId="0" applyNumberFormat="1" applyFont="1" applyFill="1" applyBorder="1" applyAlignment="1">
      <alignment horizontal="center" vertical="center"/>
    </xf>
    <xf numFmtId="1" fontId="3" fillId="6" borderId="72" xfId="0" applyNumberFormat="1" applyFont="1" applyFill="1" applyBorder="1" applyAlignment="1">
      <alignment horizontal="center" vertical="center"/>
    </xf>
    <xf numFmtId="1" fontId="13" fillId="7" borderId="77" xfId="0" applyNumberFormat="1" applyFont="1" applyFill="1" applyBorder="1" applyAlignment="1">
      <alignment horizontal="center" vertical="center"/>
    </xf>
    <xf numFmtId="1" fontId="13" fillId="7" borderId="74" xfId="0" applyNumberFormat="1" applyFont="1" applyFill="1" applyBorder="1" applyAlignment="1">
      <alignment horizontal="center" vertical="center"/>
    </xf>
    <xf numFmtId="1" fontId="13" fillId="7" borderId="76" xfId="0" applyNumberFormat="1" applyFont="1" applyFill="1" applyBorder="1" applyAlignment="1">
      <alignment horizontal="center" vertical="center"/>
    </xf>
    <xf numFmtId="1" fontId="3" fillId="7" borderId="72" xfId="0" applyNumberFormat="1" applyFont="1" applyFill="1" applyBorder="1" applyAlignment="1">
      <alignment horizontal="center" vertical="center"/>
    </xf>
    <xf numFmtId="1" fontId="3" fillId="8" borderId="73" xfId="0" applyNumberFormat="1" applyFont="1" applyFill="1" applyBorder="1" applyAlignment="1">
      <alignment horizontal="center" vertical="center"/>
    </xf>
    <xf numFmtId="1" fontId="3" fillId="8" borderId="74" xfId="0" applyNumberFormat="1" applyFont="1" applyFill="1" applyBorder="1" applyAlignment="1">
      <alignment horizontal="center" vertical="center"/>
    </xf>
    <xf numFmtId="1" fontId="3" fillId="8" borderId="72" xfId="0" applyNumberFormat="1" applyFont="1" applyFill="1" applyBorder="1" applyAlignment="1">
      <alignment horizontal="center" vertical="center"/>
    </xf>
    <xf numFmtId="164" fontId="3" fillId="2" borderId="72" xfId="0" applyNumberFormat="1" applyFont="1" applyFill="1" applyBorder="1" applyAlignment="1">
      <alignment horizontal="center" vertical="center"/>
    </xf>
    <xf numFmtId="1" fontId="24" fillId="2" borderId="72" xfId="0" applyNumberFormat="1" applyFont="1" applyFill="1" applyBorder="1" applyAlignment="1">
      <alignment horizontal="center" vertical="center"/>
    </xf>
    <xf numFmtId="0" fontId="13" fillId="3" borderId="73" xfId="0" applyFont="1" applyFill="1" applyBorder="1" applyAlignment="1">
      <alignment horizontal="center" vertical="center"/>
    </xf>
    <xf numFmtId="0" fontId="13" fillId="3" borderId="75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1" fontId="3" fillId="9" borderId="81" xfId="0" applyNumberFormat="1" applyFont="1" applyFill="1" applyBorder="1" applyAlignment="1">
      <alignment horizontal="center" vertical="center"/>
    </xf>
    <xf numFmtId="1" fontId="3" fillId="9" borderId="35" xfId="0" applyNumberFormat="1" applyFont="1" applyFill="1" applyBorder="1" applyAlignment="1">
      <alignment horizontal="center" vertical="center"/>
    </xf>
    <xf numFmtId="0" fontId="3" fillId="6" borderId="71" xfId="0" applyFont="1" applyFill="1" applyBorder="1" applyAlignment="1">
      <alignment horizontal="center" vertical="center" wrapText="1"/>
    </xf>
    <xf numFmtId="0" fontId="13" fillId="4" borderId="71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3" fillId="4" borderId="81" xfId="0" applyNumberFormat="1" applyFont="1" applyFill="1" applyBorder="1" applyAlignment="1">
      <alignment horizontal="center" vertical="center"/>
    </xf>
    <xf numFmtId="1" fontId="3" fillId="5" borderId="71" xfId="0" applyNumberFormat="1" applyFont="1" applyFill="1" applyBorder="1" applyAlignment="1">
      <alignment horizontal="center" vertical="center"/>
    </xf>
    <xf numFmtId="1" fontId="3" fillId="5" borderId="82" xfId="0" applyNumberFormat="1" applyFont="1" applyFill="1" applyBorder="1" applyAlignment="1">
      <alignment horizontal="center" vertical="center"/>
    </xf>
    <xf numFmtId="1" fontId="13" fillId="2" borderId="83" xfId="0" applyNumberFormat="1" applyFont="1" applyFill="1" applyBorder="1" applyAlignment="1">
      <alignment horizontal="center" vertical="center"/>
    </xf>
    <xf numFmtId="1" fontId="3" fillId="2" borderId="81" xfId="0" applyNumberFormat="1" applyFont="1" applyFill="1" applyBorder="1" applyAlignment="1">
      <alignment horizontal="center" vertical="center"/>
    </xf>
    <xf numFmtId="1" fontId="3" fillId="3" borderId="35" xfId="0" applyNumberFormat="1" applyFont="1" applyFill="1" applyBorder="1" applyAlignment="1">
      <alignment horizontal="center" vertical="center"/>
    </xf>
    <xf numFmtId="1" fontId="3" fillId="3" borderId="71" xfId="0" applyNumberFormat="1" applyFont="1" applyFill="1" applyBorder="1" applyAlignment="1">
      <alignment horizontal="center" vertical="center"/>
    </xf>
    <xf numFmtId="1" fontId="3" fillId="3" borderId="36" xfId="0" applyNumberFormat="1" applyFont="1" applyFill="1" applyBorder="1" applyAlignment="1">
      <alignment horizontal="center" vertical="center"/>
    </xf>
    <xf numFmtId="1" fontId="13" fillId="6" borderId="83" xfId="0" applyNumberFormat="1" applyFont="1" applyFill="1" applyBorder="1" applyAlignment="1">
      <alignment horizontal="center" vertical="center"/>
    </xf>
    <xf numFmtId="1" fontId="3" fillId="8" borderId="81" xfId="0" applyNumberFormat="1" applyFont="1" applyFill="1" applyBorder="1" applyAlignment="1">
      <alignment horizontal="center" vertical="center"/>
    </xf>
    <xf numFmtId="164" fontId="3" fillId="2" borderId="81" xfId="0" applyNumberFormat="1" applyFont="1" applyFill="1" applyBorder="1" applyAlignment="1">
      <alignment horizontal="center" vertical="center"/>
    </xf>
    <xf numFmtId="1" fontId="3" fillId="5" borderId="35" xfId="0" applyNumberFormat="1" applyFont="1" applyFill="1" applyBorder="1" applyAlignment="1">
      <alignment horizontal="center" vertical="center"/>
    </xf>
    <xf numFmtId="1" fontId="3" fillId="5" borderId="36" xfId="0" applyNumberFormat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8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6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13" fillId="6" borderId="70" xfId="0" applyFont="1" applyFill="1" applyBorder="1" applyAlignment="1">
      <alignment horizontal="center" vertical="center"/>
    </xf>
    <xf numFmtId="0" fontId="13" fillId="7" borderId="70" xfId="0" applyFont="1" applyFill="1" applyBorder="1" applyAlignment="1">
      <alignment horizontal="center" vertical="center"/>
    </xf>
    <xf numFmtId="0" fontId="13" fillId="7" borderId="39" xfId="0" applyFont="1" applyFill="1" applyBorder="1" applyAlignment="1">
      <alignment horizontal="center" vertical="center"/>
    </xf>
    <xf numFmtId="0" fontId="13" fillId="7" borderId="6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4" borderId="74" xfId="0" applyFont="1" applyFill="1" applyBorder="1" applyAlignment="1">
      <alignment horizontal="center" vertical="center" wrapText="1"/>
    </xf>
    <xf numFmtId="0" fontId="13" fillId="4" borderId="75" xfId="0" applyFont="1" applyFill="1" applyBorder="1" applyAlignment="1">
      <alignment horizontal="center" vertical="center" wrapText="1"/>
    </xf>
    <xf numFmtId="1" fontId="3" fillId="8" borderId="75" xfId="0" applyNumberFormat="1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horizontal="center" vertical="center"/>
    </xf>
    <xf numFmtId="1" fontId="13" fillId="4" borderId="71" xfId="0" applyNumberFormat="1" applyFont="1" applyFill="1" applyBorder="1" applyAlignment="1">
      <alignment horizontal="center" vertical="center"/>
    </xf>
    <xf numFmtId="1" fontId="3" fillId="5" borderId="81" xfId="0" applyNumberFormat="1" applyFont="1" applyFill="1" applyBorder="1" applyAlignment="1">
      <alignment horizontal="center" vertical="center"/>
    </xf>
    <xf numFmtId="1" fontId="13" fillId="2" borderId="71" xfId="0" applyNumberFormat="1" applyFont="1" applyFill="1" applyBorder="1" applyAlignment="1">
      <alignment horizontal="center" vertical="center"/>
    </xf>
    <xf numFmtId="1" fontId="13" fillId="2" borderId="82" xfId="0" applyNumberFormat="1" applyFont="1" applyFill="1" applyBorder="1" applyAlignment="1">
      <alignment horizontal="center" vertical="center"/>
    </xf>
    <xf numFmtId="1" fontId="13" fillId="6" borderId="71" xfId="0" applyNumberFormat="1" applyFont="1" applyFill="1" applyBorder="1" applyAlignment="1">
      <alignment horizontal="center" vertical="center"/>
    </xf>
    <xf numFmtId="1" fontId="13" fillId="6" borderId="82" xfId="0" applyNumberFormat="1" applyFont="1" applyFill="1" applyBorder="1" applyAlignment="1">
      <alignment horizontal="center" vertical="center"/>
    </xf>
    <xf numFmtId="1" fontId="3" fillId="6" borderId="81" xfId="0" applyNumberFormat="1" applyFont="1" applyFill="1" applyBorder="1" applyAlignment="1">
      <alignment horizontal="center" vertical="center"/>
    </xf>
    <xf numFmtId="1" fontId="13" fillId="7" borderId="83" xfId="0" applyNumberFormat="1" applyFont="1" applyFill="1" applyBorder="1" applyAlignment="1">
      <alignment horizontal="center" vertical="center"/>
    </xf>
    <xf numFmtId="1" fontId="13" fillId="7" borderId="71" xfId="0" applyNumberFormat="1" applyFont="1" applyFill="1" applyBorder="1" applyAlignment="1">
      <alignment horizontal="center" vertical="center"/>
    </xf>
    <xf numFmtId="1" fontId="13" fillId="7" borderId="82" xfId="0" applyNumberFormat="1" applyFont="1" applyFill="1" applyBorder="1" applyAlignment="1">
      <alignment horizontal="center" vertical="center"/>
    </xf>
    <xf numFmtId="1" fontId="3" fillId="7" borderId="81" xfId="0" applyNumberFormat="1" applyFont="1" applyFill="1" applyBorder="1" applyAlignment="1">
      <alignment horizontal="center" vertical="center"/>
    </xf>
    <xf numFmtId="1" fontId="12" fillId="5" borderId="71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8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2" borderId="77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1" fillId="2" borderId="68" xfId="0" applyFont="1" applyFill="1" applyBorder="1" applyAlignment="1">
      <alignment horizontal="center" vertical="center" textRotation="90" wrapText="1"/>
    </xf>
    <xf numFmtId="0" fontId="11" fillId="2" borderId="90" xfId="0" applyFont="1" applyFill="1" applyBorder="1" applyAlignment="1">
      <alignment horizontal="center" vertical="center" textRotation="90" wrapText="1"/>
    </xf>
    <xf numFmtId="165" fontId="3" fillId="2" borderId="79" xfId="0" applyNumberFormat="1" applyFont="1" applyFill="1" applyBorder="1" applyAlignment="1">
      <alignment horizontal="center" vertical="center"/>
    </xf>
    <xf numFmtId="0" fontId="12" fillId="0" borderId="91" xfId="0" applyFont="1" applyFill="1" applyBorder="1" applyAlignment="1">
      <alignment horizontal="center" vertical="center" wrapText="1"/>
    </xf>
    <xf numFmtId="0" fontId="7" fillId="2" borderId="92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 wrapText="1"/>
    </xf>
    <xf numFmtId="165" fontId="3" fillId="2" borderId="85" xfId="0" applyNumberFormat="1" applyFont="1" applyFill="1" applyBorder="1" applyAlignment="1">
      <alignment horizontal="center" vertical="center"/>
    </xf>
    <xf numFmtId="1" fontId="24" fillId="2" borderId="81" xfId="0" applyNumberFormat="1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 wrapText="1"/>
    </xf>
    <xf numFmtId="0" fontId="3" fillId="5" borderId="97" xfId="0" applyFont="1" applyFill="1" applyBorder="1" applyAlignment="1">
      <alignment horizontal="center" vertical="center" wrapText="1"/>
    </xf>
    <xf numFmtId="0" fontId="3" fillId="5" borderId="98" xfId="0" applyFont="1" applyFill="1" applyBorder="1" applyAlignment="1">
      <alignment horizontal="center" vertical="center" wrapText="1"/>
    </xf>
    <xf numFmtId="0" fontId="3" fillId="2" borderId="9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98" xfId="0" applyFont="1" applyFill="1" applyBorder="1" applyAlignment="1">
      <alignment horizontal="center" vertical="center" wrapText="1"/>
    </xf>
    <xf numFmtId="0" fontId="3" fillId="6" borderId="99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97" xfId="0" applyFont="1" applyFill="1" applyBorder="1" applyAlignment="1">
      <alignment horizontal="center" vertical="center" wrapText="1"/>
    </xf>
    <xf numFmtId="0" fontId="3" fillId="6" borderId="98" xfId="0" applyFont="1" applyFill="1" applyBorder="1" applyAlignment="1">
      <alignment horizontal="center" vertical="center" wrapText="1"/>
    </xf>
    <xf numFmtId="0" fontId="3" fillId="7" borderId="99" xfId="0" applyFont="1" applyFill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3" fillId="7" borderId="97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1" fontId="12" fillId="5" borderId="74" xfId="0" applyNumberFormat="1" applyFont="1" applyFill="1" applyBorder="1" applyAlignment="1">
      <alignment horizontal="center" vertical="center"/>
    </xf>
    <xf numFmtId="1" fontId="3" fillId="11" borderId="49" xfId="0" applyNumberFormat="1" applyFont="1" applyFill="1" applyBorder="1" applyAlignment="1">
      <alignment horizontal="center" vertical="center"/>
    </xf>
    <xf numFmtId="1" fontId="3" fillId="11" borderId="39" xfId="0" applyNumberFormat="1" applyFont="1" applyFill="1" applyBorder="1" applyAlignment="1">
      <alignment horizontal="center" vertical="center"/>
    </xf>
    <xf numFmtId="1" fontId="3" fillId="11" borderId="40" xfId="0" applyNumberFormat="1" applyFont="1" applyFill="1" applyBorder="1" applyAlignment="1">
      <alignment horizontal="center" vertical="center"/>
    </xf>
    <xf numFmtId="1" fontId="9" fillId="11" borderId="49" xfId="0" applyNumberFormat="1" applyFont="1" applyFill="1" applyBorder="1" applyAlignment="1">
      <alignment horizontal="center" vertical="center"/>
    </xf>
    <xf numFmtId="1" fontId="9" fillId="11" borderId="39" xfId="0" applyNumberFormat="1" applyFont="1" applyFill="1" applyBorder="1" applyAlignment="1">
      <alignment horizontal="center" vertical="center"/>
    </xf>
    <xf numFmtId="1" fontId="9" fillId="11" borderId="40" xfId="0" applyNumberFormat="1" applyFont="1" applyFill="1" applyBorder="1" applyAlignment="1">
      <alignment horizontal="center" vertical="center"/>
    </xf>
    <xf numFmtId="0" fontId="13" fillId="3" borderId="100" xfId="0" applyFont="1" applyFill="1" applyBorder="1" applyAlignment="1">
      <alignment horizontal="center" vertical="center"/>
    </xf>
    <xf numFmtId="0" fontId="13" fillId="3" borderId="101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13" fillId="3" borderId="103" xfId="0" applyFont="1" applyFill="1" applyBorder="1" applyAlignment="1">
      <alignment horizontal="center" vertical="center"/>
    </xf>
    <xf numFmtId="0" fontId="3" fillId="6" borderId="106" xfId="0" applyFont="1" applyFill="1" applyBorder="1" applyAlignment="1">
      <alignment horizontal="center" vertical="center" wrapText="1"/>
    </xf>
    <xf numFmtId="1" fontId="3" fillId="4" borderId="104" xfId="0" applyNumberFormat="1" applyFont="1" applyFill="1" applyBorder="1" applyAlignment="1">
      <alignment horizontal="center" vertical="center"/>
    </xf>
    <xf numFmtId="1" fontId="13" fillId="5" borderId="106" xfId="0" applyNumberFormat="1" applyFont="1" applyFill="1" applyBorder="1" applyAlignment="1">
      <alignment horizontal="center" vertical="center"/>
    </xf>
    <xf numFmtId="1" fontId="3" fillId="5" borderId="106" xfId="0" applyNumberFormat="1" applyFont="1" applyFill="1" applyBorder="1" applyAlignment="1">
      <alignment horizontal="center" vertical="center"/>
    </xf>
    <xf numFmtId="1" fontId="3" fillId="5" borderId="108" xfId="0" applyNumberFormat="1" applyFont="1" applyFill="1" applyBorder="1" applyAlignment="1">
      <alignment horizontal="center" vertical="center"/>
    </xf>
    <xf numFmtId="0" fontId="13" fillId="2" borderId="109" xfId="0" applyFont="1" applyFill="1" applyBorder="1" applyAlignment="1">
      <alignment horizontal="center" vertical="center"/>
    </xf>
    <xf numFmtId="1" fontId="13" fillId="2" borderId="109" xfId="0" applyNumberFormat="1" applyFont="1" applyFill="1" applyBorder="1" applyAlignment="1">
      <alignment horizontal="center" vertical="center"/>
    </xf>
    <xf numFmtId="1" fontId="3" fillId="2" borderId="104" xfId="0" applyNumberFormat="1" applyFont="1" applyFill="1" applyBorder="1" applyAlignment="1">
      <alignment horizontal="center" vertical="center"/>
    </xf>
    <xf numFmtId="1" fontId="3" fillId="11" borderId="105" xfId="0" applyNumberFormat="1" applyFont="1" applyFill="1" applyBorder="1" applyAlignment="1">
      <alignment horizontal="center" vertical="center"/>
    </xf>
    <xf numFmtId="1" fontId="3" fillId="11" borderId="106" xfId="0" applyNumberFormat="1" applyFont="1" applyFill="1" applyBorder="1" applyAlignment="1">
      <alignment horizontal="center" vertical="center"/>
    </xf>
    <xf numFmtId="1" fontId="3" fillId="11" borderId="107" xfId="0" applyNumberFormat="1" applyFont="1" applyFill="1" applyBorder="1" applyAlignment="1">
      <alignment horizontal="center" vertical="center"/>
    </xf>
    <xf numFmtId="1" fontId="13" fillId="6" borderId="109" xfId="0" applyNumberFormat="1" applyFont="1" applyFill="1" applyBorder="1" applyAlignment="1">
      <alignment horizontal="center" vertical="center"/>
    </xf>
    <xf numFmtId="164" fontId="3" fillId="2" borderId="104" xfId="0" applyNumberFormat="1" applyFont="1" applyFill="1" applyBorder="1" applyAlignment="1">
      <alignment horizontal="center" vertical="center"/>
    </xf>
    <xf numFmtId="0" fontId="13" fillId="3" borderId="105" xfId="0" applyFont="1" applyFill="1" applyBorder="1" applyAlignment="1">
      <alignment horizontal="center" vertical="center"/>
    </xf>
    <xf numFmtId="0" fontId="13" fillId="3" borderId="107" xfId="0" applyFont="1" applyFill="1" applyBorder="1" applyAlignment="1">
      <alignment horizontal="center" vertical="center"/>
    </xf>
    <xf numFmtId="0" fontId="3" fillId="6" borderId="114" xfId="0" applyFont="1" applyFill="1" applyBorder="1" applyAlignment="1">
      <alignment horizontal="center" vertical="center" wrapText="1"/>
    </xf>
    <xf numFmtId="1" fontId="3" fillId="4" borderId="112" xfId="0" applyNumberFormat="1" applyFont="1" applyFill="1" applyBorder="1" applyAlignment="1">
      <alignment horizontal="center" vertical="center"/>
    </xf>
    <xf numFmtId="1" fontId="13" fillId="5" borderId="114" xfId="0" applyNumberFormat="1" applyFont="1" applyFill="1" applyBorder="1" applyAlignment="1">
      <alignment horizontal="center" vertical="center"/>
    </xf>
    <xf numFmtId="1" fontId="3" fillId="5" borderId="114" xfId="0" applyNumberFormat="1" applyFont="1" applyFill="1" applyBorder="1" applyAlignment="1">
      <alignment horizontal="center" vertical="center"/>
    </xf>
    <xf numFmtId="1" fontId="3" fillId="5" borderId="116" xfId="0" applyNumberFormat="1" applyFont="1" applyFill="1" applyBorder="1" applyAlignment="1">
      <alignment horizontal="center" vertical="center"/>
    </xf>
    <xf numFmtId="1" fontId="13" fillId="2" borderId="117" xfId="0" applyNumberFormat="1" applyFont="1" applyFill="1" applyBorder="1" applyAlignment="1">
      <alignment horizontal="center" vertical="center"/>
    </xf>
    <xf numFmtId="1" fontId="3" fillId="2" borderId="112" xfId="0" applyNumberFormat="1" applyFont="1" applyFill="1" applyBorder="1" applyAlignment="1">
      <alignment horizontal="center" vertical="center"/>
    </xf>
    <xf numFmtId="1" fontId="3" fillId="11" borderId="113" xfId="0" applyNumberFormat="1" applyFont="1" applyFill="1" applyBorder="1" applyAlignment="1">
      <alignment horizontal="center" vertical="center"/>
    </xf>
    <xf numFmtId="1" fontId="3" fillId="11" borderId="114" xfId="0" applyNumberFormat="1" applyFont="1" applyFill="1" applyBorder="1" applyAlignment="1">
      <alignment horizontal="center" vertical="center"/>
    </xf>
    <xf numFmtId="1" fontId="3" fillId="11" borderId="115" xfId="0" applyNumberFormat="1" applyFont="1" applyFill="1" applyBorder="1" applyAlignment="1">
      <alignment horizontal="center" vertical="center"/>
    </xf>
    <xf numFmtId="1" fontId="13" fillId="6" borderId="117" xfId="0" applyNumberFormat="1" applyFont="1" applyFill="1" applyBorder="1" applyAlignment="1">
      <alignment horizontal="center" vertical="center"/>
    </xf>
    <xf numFmtId="164" fontId="3" fillId="2" borderId="112" xfId="0" applyNumberFormat="1" applyFont="1" applyFill="1" applyBorder="1" applyAlignment="1">
      <alignment horizontal="center" vertical="center"/>
    </xf>
    <xf numFmtId="0" fontId="13" fillId="3" borderId="113" xfId="0" applyFont="1" applyFill="1" applyBorder="1" applyAlignment="1">
      <alignment horizontal="center" vertical="center"/>
    </xf>
    <xf numFmtId="0" fontId="13" fillId="3" borderId="115" xfId="0" applyFont="1" applyFill="1" applyBorder="1" applyAlignment="1">
      <alignment horizontal="center" vertical="center"/>
    </xf>
    <xf numFmtId="1" fontId="13" fillId="4" borderId="106" xfId="0" applyNumberFormat="1" applyFont="1" applyFill="1" applyBorder="1" applyAlignment="1">
      <alignment horizontal="center" vertical="center"/>
    </xf>
    <xf numFmtId="0" fontId="13" fillId="4" borderId="107" xfId="0" applyFont="1" applyFill="1" applyBorder="1" applyAlignment="1">
      <alignment horizontal="center" vertical="center" wrapText="1"/>
    </xf>
    <xf numFmtId="1" fontId="3" fillId="5" borderId="104" xfId="0" applyNumberFormat="1" applyFont="1" applyFill="1" applyBorder="1" applyAlignment="1">
      <alignment horizontal="center" vertical="center"/>
    </xf>
    <xf numFmtId="1" fontId="13" fillId="2" borderId="106" xfId="0" applyNumberFormat="1" applyFont="1" applyFill="1" applyBorder="1" applyAlignment="1">
      <alignment horizontal="center" vertical="center"/>
    </xf>
    <xf numFmtId="1" fontId="13" fillId="2" borderId="108" xfId="0" applyNumberFormat="1" applyFont="1" applyFill="1" applyBorder="1" applyAlignment="1">
      <alignment horizontal="center" vertical="center"/>
    </xf>
    <xf numFmtId="1" fontId="13" fillId="6" borderId="106" xfId="0" applyNumberFormat="1" applyFont="1" applyFill="1" applyBorder="1" applyAlignment="1">
      <alignment horizontal="center" vertical="center"/>
    </xf>
    <xf numFmtId="1" fontId="13" fillId="6" borderId="108" xfId="0" applyNumberFormat="1" applyFont="1" applyFill="1" applyBorder="1" applyAlignment="1">
      <alignment horizontal="center" vertical="center"/>
    </xf>
    <xf numFmtId="1" fontId="3" fillId="6" borderId="104" xfId="0" applyNumberFormat="1" applyFont="1" applyFill="1" applyBorder="1" applyAlignment="1">
      <alignment horizontal="center" vertical="center"/>
    </xf>
    <xf numFmtId="1" fontId="13" fillId="7" borderId="109" xfId="0" applyNumberFormat="1" applyFont="1" applyFill="1" applyBorder="1" applyAlignment="1">
      <alignment horizontal="center" vertical="center"/>
    </xf>
    <xf numFmtId="1" fontId="13" fillId="7" borderId="106" xfId="0" applyNumberFormat="1" applyFont="1" applyFill="1" applyBorder="1" applyAlignment="1">
      <alignment horizontal="center" vertical="center"/>
    </xf>
    <xf numFmtId="1" fontId="13" fillId="7" borderId="108" xfId="0" applyNumberFormat="1" applyFont="1" applyFill="1" applyBorder="1" applyAlignment="1">
      <alignment horizontal="center" vertical="center"/>
    </xf>
    <xf numFmtId="1" fontId="3" fillId="7" borderId="104" xfId="0" applyNumberFormat="1" applyFont="1" applyFill="1" applyBorder="1" applyAlignment="1">
      <alignment horizontal="center" vertical="center"/>
    </xf>
    <xf numFmtId="1" fontId="13" fillId="4" borderId="114" xfId="0" applyNumberFormat="1" applyFont="1" applyFill="1" applyBorder="1" applyAlignment="1">
      <alignment horizontal="center" vertical="center"/>
    </xf>
    <xf numFmtId="0" fontId="13" fillId="4" borderId="115" xfId="0" applyFont="1" applyFill="1" applyBorder="1" applyAlignment="1">
      <alignment horizontal="center" vertical="center" wrapText="1"/>
    </xf>
    <xf numFmtId="1" fontId="3" fillId="5" borderId="112" xfId="0" applyNumberFormat="1" applyFont="1" applyFill="1" applyBorder="1" applyAlignment="1">
      <alignment horizontal="center" vertical="center"/>
    </xf>
    <xf numFmtId="1" fontId="13" fillId="2" borderId="114" xfId="0" applyNumberFormat="1" applyFont="1" applyFill="1" applyBorder="1" applyAlignment="1">
      <alignment horizontal="center" vertical="center"/>
    </xf>
    <xf numFmtId="1" fontId="13" fillId="2" borderId="116" xfId="0" applyNumberFormat="1" applyFont="1" applyFill="1" applyBorder="1" applyAlignment="1">
      <alignment horizontal="center" vertical="center"/>
    </xf>
    <xf numFmtId="1" fontId="13" fillId="6" borderId="114" xfId="0" applyNumberFormat="1" applyFont="1" applyFill="1" applyBorder="1" applyAlignment="1">
      <alignment horizontal="center" vertical="center"/>
    </xf>
    <xf numFmtId="1" fontId="13" fillId="6" borderId="116" xfId="0" applyNumberFormat="1" applyFont="1" applyFill="1" applyBorder="1" applyAlignment="1">
      <alignment horizontal="center" vertical="center"/>
    </xf>
    <xf numFmtId="1" fontId="3" fillId="6" borderId="112" xfId="0" applyNumberFormat="1" applyFont="1" applyFill="1" applyBorder="1" applyAlignment="1">
      <alignment horizontal="center" vertical="center"/>
    </xf>
    <xf numFmtId="1" fontId="13" fillId="7" borderId="117" xfId="0" applyNumberFormat="1" applyFont="1" applyFill="1" applyBorder="1" applyAlignment="1">
      <alignment horizontal="center" vertical="center"/>
    </xf>
    <xf numFmtId="1" fontId="13" fillId="7" borderId="114" xfId="0" applyNumberFormat="1" applyFont="1" applyFill="1" applyBorder="1" applyAlignment="1">
      <alignment horizontal="center" vertical="center"/>
    </xf>
    <xf numFmtId="1" fontId="13" fillId="7" borderId="116" xfId="0" applyNumberFormat="1" applyFont="1" applyFill="1" applyBorder="1" applyAlignment="1">
      <alignment horizontal="center" vertical="center"/>
    </xf>
    <xf numFmtId="1" fontId="3" fillId="7" borderId="112" xfId="0" applyNumberFormat="1" applyFont="1" applyFill="1" applyBorder="1" applyAlignment="1">
      <alignment horizontal="center" vertical="center"/>
    </xf>
    <xf numFmtId="0" fontId="13" fillId="4" borderId="106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1" fontId="13" fillId="5" borderId="71" xfId="0" applyNumberFormat="1" applyFont="1" applyFill="1" applyBorder="1" applyAlignment="1">
      <alignment horizontal="center" vertical="center"/>
    </xf>
    <xf numFmtId="0" fontId="3" fillId="6" borderId="122" xfId="0" applyFont="1" applyFill="1" applyBorder="1" applyAlignment="1">
      <alignment horizontal="center" vertical="center" wrapText="1"/>
    </xf>
    <xf numFmtId="0" fontId="13" fillId="4" borderId="122" xfId="0" applyFont="1" applyFill="1" applyBorder="1" applyAlignment="1">
      <alignment horizontal="center" vertical="center"/>
    </xf>
    <xf numFmtId="0" fontId="13" fillId="4" borderId="123" xfId="0" applyFont="1" applyFill="1" applyBorder="1" applyAlignment="1">
      <alignment horizontal="center" vertical="center"/>
    </xf>
    <xf numFmtId="1" fontId="3" fillId="4" borderId="120" xfId="0" applyNumberFormat="1" applyFont="1" applyFill="1" applyBorder="1" applyAlignment="1">
      <alignment horizontal="center" vertical="center"/>
    </xf>
    <xf numFmtId="1" fontId="13" fillId="5" borderId="122" xfId="0" applyNumberFormat="1" applyFont="1" applyFill="1" applyBorder="1" applyAlignment="1">
      <alignment horizontal="center" vertical="center"/>
    </xf>
    <xf numFmtId="1" fontId="3" fillId="5" borderId="122" xfId="0" applyNumberFormat="1" applyFont="1" applyFill="1" applyBorder="1" applyAlignment="1">
      <alignment horizontal="center" vertical="center"/>
    </xf>
    <xf numFmtId="1" fontId="3" fillId="5" borderId="124" xfId="0" applyNumberFormat="1" applyFont="1" applyFill="1" applyBorder="1" applyAlignment="1">
      <alignment horizontal="center" vertical="center"/>
    </xf>
    <xf numFmtId="0" fontId="3" fillId="5" borderId="120" xfId="0" applyFont="1" applyFill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13" fillId="2" borderId="122" xfId="0" applyFont="1" applyFill="1" applyBorder="1" applyAlignment="1">
      <alignment horizontal="center" vertical="center"/>
    </xf>
    <xf numFmtId="0" fontId="13" fillId="2" borderId="124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1" fontId="13" fillId="2" borderId="125" xfId="0" applyNumberFormat="1" applyFont="1" applyFill="1" applyBorder="1" applyAlignment="1">
      <alignment horizontal="center" vertical="center"/>
    </xf>
    <xf numFmtId="1" fontId="3" fillId="2" borderId="120" xfId="0" applyNumberFormat="1" applyFont="1" applyFill="1" applyBorder="1" applyAlignment="1">
      <alignment horizontal="center" vertical="center"/>
    </xf>
    <xf numFmtId="1" fontId="3" fillId="11" borderId="121" xfId="0" applyNumberFormat="1" applyFont="1" applyFill="1" applyBorder="1" applyAlignment="1">
      <alignment horizontal="center" vertical="center"/>
    </xf>
    <xf numFmtId="1" fontId="3" fillId="11" borderId="122" xfId="0" applyNumberFormat="1" applyFont="1" applyFill="1" applyBorder="1" applyAlignment="1">
      <alignment horizontal="center" vertical="center"/>
    </xf>
    <xf numFmtId="1" fontId="3" fillId="11" borderId="123" xfId="0" applyNumberFormat="1" applyFont="1" applyFill="1" applyBorder="1" applyAlignment="1">
      <alignment horizontal="center" vertical="center"/>
    </xf>
    <xf numFmtId="1" fontId="13" fillId="6" borderId="125" xfId="0" applyNumberFormat="1" applyFont="1" applyFill="1" applyBorder="1" applyAlignment="1">
      <alignment horizontal="center" vertical="center"/>
    </xf>
    <xf numFmtId="0" fontId="13" fillId="6" borderId="122" xfId="0" applyFont="1" applyFill="1" applyBorder="1" applyAlignment="1">
      <alignment horizontal="center" vertical="center"/>
    </xf>
    <xf numFmtId="0" fontId="13" fillId="6" borderId="124" xfId="0" applyFont="1" applyFill="1" applyBorder="1" applyAlignment="1">
      <alignment horizontal="center" vertical="center"/>
    </xf>
    <xf numFmtId="0" fontId="3" fillId="6" borderId="120" xfId="0" applyFont="1" applyFill="1" applyBorder="1" applyAlignment="1">
      <alignment horizontal="center" vertical="center"/>
    </xf>
    <xf numFmtId="0" fontId="13" fillId="6" borderId="125" xfId="0" applyFont="1" applyFill="1" applyBorder="1" applyAlignment="1">
      <alignment horizontal="center" vertical="center"/>
    </xf>
    <xf numFmtId="0" fontId="13" fillId="7" borderId="125" xfId="0" applyFont="1" applyFill="1" applyBorder="1" applyAlignment="1">
      <alignment horizontal="center" vertical="center"/>
    </xf>
    <xf numFmtId="0" fontId="13" fillId="7" borderId="122" xfId="0" applyFont="1" applyFill="1" applyBorder="1" applyAlignment="1">
      <alignment horizontal="center" vertical="center"/>
    </xf>
    <xf numFmtId="0" fontId="13" fillId="7" borderId="124" xfId="0" applyFont="1" applyFill="1" applyBorder="1" applyAlignment="1">
      <alignment horizontal="center" vertical="center"/>
    </xf>
    <xf numFmtId="0" fontId="3" fillId="7" borderId="120" xfId="0" applyFont="1" applyFill="1" applyBorder="1" applyAlignment="1">
      <alignment horizontal="center" vertical="center"/>
    </xf>
    <xf numFmtId="164" fontId="3" fillId="2" borderId="120" xfId="0" applyNumberFormat="1" applyFont="1" applyFill="1" applyBorder="1" applyAlignment="1">
      <alignment horizontal="center" vertical="center"/>
    </xf>
    <xf numFmtId="0" fontId="13" fillId="3" borderId="121" xfId="0" applyFont="1" applyFill="1" applyBorder="1" applyAlignment="1">
      <alignment horizontal="center" vertical="center"/>
    </xf>
    <xf numFmtId="0" fontId="13" fillId="3" borderId="123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 wrapText="1"/>
    </xf>
    <xf numFmtId="1" fontId="13" fillId="4" borderId="65" xfId="0" applyNumberFormat="1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0" fontId="13" fillId="4" borderId="66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13" fillId="5" borderId="65" xfId="0" applyNumberFormat="1" applyFont="1" applyFill="1" applyBorder="1" applyAlignment="1">
      <alignment horizontal="center" vertical="center"/>
    </xf>
    <xf numFmtId="1" fontId="3" fillId="5" borderId="65" xfId="0" applyNumberFormat="1" applyFont="1" applyFill="1" applyBorder="1" applyAlignment="1">
      <alignment horizontal="center" vertical="center"/>
    </xf>
    <xf numFmtId="1" fontId="3" fillId="5" borderId="128" xfId="0" applyNumberFormat="1" applyFont="1" applyFill="1" applyBorder="1" applyAlignment="1">
      <alignment horizontal="center" vertical="center"/>
    </xf>
    <xf numFmtId="1" fontId="3" fillId="5" borderId="3" xfId="0" applyNumberFormat="1" applyFont="1" applyFill="1" applyBorder="1" applyAlignment="1">
      <alignment horizontal="center" vertical="center"/>
    </xf>
    <xf numFmtId="1" fontId="13" fillId="2" borderId="129" xfId="0" applyNumberFormat="1" applyFont="1" applyFill="1" applyBorder="1" applyAlignment="1">
      <alignment horizontal="center" vertical="center"/>
    </xf>
    <xf numFmtId="1" fontId="13" fillId="2" borderId="65" xfId="0" applyNumberFormat="1" applyFont="1" applyFill="1" applyBorder="1" applyAlignment="1">
      <alignment horizontal="center" vertical="center"/>
    </xf>
    <xf numFmtId="1" fontId="13" fillId="2" borderId="128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11" borderId="64" xfId="0" applyNumberFormat="1" applyFont="1" applyFill="1" applyBorder="1" applyAlignment="1">
      <alignment horizontal="center" vertical="center"/>
    </xf>
    <xf numFmtId="1" fontId="3" fillId="11" borderId="65" xfId="0" applyNumberFormat="1" applyFont="1" applyFill="1" applyBorder="1" applyAlignment="1">
      <alignment horizontal="center" vertical="center"/>
    </xf>
    <xf numFmtId="1" fontId="3" fillId="11" borderId="66" xfId="0" applyNumberFormat="1" applyFont="1" applyFill="1" applyBorder="1" applyAlignment="1">
      <alignment horizontal="center" vertical="center"/>
    </xf>
    <xf numFmtId="1" fontId="13" fillId="6" borderId="129" xfId="0" applyNumberFormat="1" applyFont="1" applyFill="1" applyBorder="1" applyAlignment="1">
      <alignment horizontal="center" vertical="center"/>
    </xf>
    <xf numFmtId="1" fontId="13" fillId="6" borderId="65" xfId="0" applyNumberFormat="1" applyFont="1" applyFill="1" applyBorder="1" applyAlignment="1">
      <alignment horizontal="center" vertical="center"/>
    </xf>
    <xf numFmtId="1" fontId="13" fillId="6" borderId="128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1" fontId="13" fillId="7" borderId="129" xfId="0" applyNumberFormat="1" applyFont="1" applyFill="1" applyBorder="1" applyAlignment="1">
      <alignment horizontal="center" vertical="center"/>
    </xf>
    <xf numFmtId="1" fontId="13" fillId="7" borderId="65" xfId="0" applyNumberFormat="1" applyFont="1" applyFill="1" applyBorder="1" applyAlignment="1">
      <alignment horizontal="center" vertical="center"/>
    </xf>
    <xf numFmtId="1" fontId="13" fillId="7" borderId="128" xfId="0" applyNumberFormat="1" applyFont="1" applyFill="1" applyBorder="1" applyAlignment="1">
      <alignment horizontal="center" vertical="center"/>
    </xf>
    <xf numFmtId="1" fontId="3" fillId="7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12" fillId="3" borderId="132" xfId="0" applyFont="1" applyFill="1" applyBorder="1" applyAlignment="1">
      <alignment horizontal="center" vertical="center"/>
    </xf>
    <xf numFmtId="0" fontId="12" fillId="3" borderId="133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3" fillId="3" borderId="135" xfId="0" applyFont="1" applyFill="1" applyBorder="1" applyAlignment="1">
      <alignment horizontal="center" vertical="center"/>
    </xf>
    <xf numFmtId="0" fontId="13" fillId="3" borderId="136" xfId="0" applyFont="1" applyFill="1" applyBorder="1" applyAlignment="1">
      <alignment horizontal="center" vertical="center"/>
    </xf>
    <xf numFmtId="0" fontId="13" fillId="3" borderId="137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12" fillId="3" borderId="139" xfId="0" applyFont="1" applyFill="1" applyBorder="1" applyAlignment="1">
      <alignment horizontal="center" vertical="center"/>
    </xf>
    <xf numFmtId="1" fontId="13" fillId="5" borderId="74" xfId="0" applyNumberFormat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17" fillId="2" borderId="89" xfId="0" applyFont="1" applyFill="1" applyBorder="1" applyAlignment="1">
      <alignment horizontal="center" vertical="center"/>
    </xf>
    <xf numFmtId="0" fontId="13" fillId="3" borderId="145" xfId="0" applyFont="1" applyFill="1" applyBorder="1" applyAlignment="1">
      <alignment horizontal="center" vertical="center"/>
    </xf>
    <xf numFmtId="0" fontId="14" fillId="3" borderId="107" xfId="0" applyFont="1" applyFill="1" applyBorder="1" applyAlignment="1">
      <alignment horizontal="center" vertical="center"/>
    </xf>
    <xf numFmtId="0" fontId="12" fillId="3" borderId="134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1" fontId="13" fillId="4" borderId="122" xfId="0" applyNumberFormat="1" applyFont="1" applyFill="1" applyBorder="1" applyAlignment="1">
      <alignment horizontal="center" vertical="center"/>
    </xf>
    <xf numFmtId="0" fontId="13" fillId="4" borderId="123" xfId="0" applyFont="1" applyFill="1" applyBorder="1" applyAlignment="1">
      <alignment horizontal="center" vertical="center" wrapText="1"/>
    </xf>
    <xf numFmtId="1" fontId="3" fillId="5" borderId="120" xfId="0" applyNumberFormat="1" applyFont="1" applyFill="1" applyBorder="1" applyAlignment="1">
      <alignment horizontal="center" vertical="center"/>
    </xf>
    <xf numFmtId="1" fontId="13" fillId="2" borderId="122" xfId="0" applyNumberFormat="1" applyFont="1" applyFill="1" applyBorder="1" applyAlignment="1">
      <alignment horizontal="center" vertical="center"/>
    </xf>
    <xf numFmtId="1" fontId="13" fillId="2" borderId="124" xfId="0" applyNumberFormat="1" applyFont="1" applyFill="1" applyBorder="1" applyAlignment="1">
      <alignment horizontal="center" vertical="center"/>
    </xf>
    <xf numFmtId="1" fontId="13" fillId="6" borderId="122" xfId="0" applyNumberFormat="1" applyFont="1" applyFill="1" applyBorder="1" applyAlignment="1">
      <alignment horizontal="center" vertical="center"/>
    </xf>
    <xf numFmtId="1" fontId="13" fillId="6" borderId="124" xfId="0" applyNumberFormat="1" applyFont="1" applyFill="1" applyBorder="1" applyAlignment="1">
      <alignment horizontal="center" vertical="center"/>
    </xf>
    <xf numFmtId="1" fontId="3" fillId="6" borderId="120" xfId="0" applyNumberFormat="1" applyFont="1" applyFill="1" applyBorder="1" applyAlignment="1">
      <alignment horizontal="center" vertical="center"/>
    </xf>
    <xf numFmtId="1" fontId="13" fillId="7" borderId="125" xfId="0" applyNumberFormat="1" applyFont="1" applyFill="1" applyBorder="1" applyAlignment="1">
      <alignment horizontal="center" vertical="center"/>
    </xf>
    <xf numFmtId="1" fontId="13" fillId="7" borderId="122" xfId="0" applyNumberFormat="1" applyFont="1" applyFill="1" applyBorder="1" applyAlignment="1">
      <alignment horizontal="center" vertical="center"/>
    </xf>
    <xf numFmtId="1" fontId="13" fillId="7" borderId="124" xfId="0" applyNumberFormat="1" applyFont="1" applyFill="1" applyBorder="1" applyAlignment="1">
      <alignment horizontal="center" vertical="center"/>
    </xf>
    <xf numFmtId="1" fontId="3" fillId="7" borderId="120" xfId="0" applyNumberFormat="1" applyFont="1" applyFill="1" applyBorder="1" applyAlignment="1">
      <alignment horizontal="center" vertical="center"/>
    </xf>
    <xf numFmtId="0" fontId="13" fillId="3" borderId="125" xfId="0" applyFont="1" applyFill="1" applyBorder="1" applyAlignment="1">
      <alignment horizontal="center" vertical="center"/>
    </xf>
    <xf numFmtId="0" fontId="14" fillId="3" borderId="101" xfId="0" applyFont="1" applyFill="1" applyBorder="1" applyAlignment="1">
      <alignment horizontal="center" vertical="center"/>
    </xf>
    <xf numFmtId="0" fontId="14" fillId="3" borderId="100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 vertical="center"/>
    </xf>
    <xf numFmtId="0" fontId="18" fillId="3" borderId="60" xfId="0" applyFont="1" applyFill="1" applyBorder="1" applyAlignment="1">
      <alignment horizontal="center" vertical="center"/>
    </xf>
    <xf numFmtId="1" fontId="13" fillId="7" borderId="49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12" fillId="6" borderId="70" xfId="0" applyFont="1" applyFill="1" applyBorder="1" applyAlignment="1">
      <alignment horizontal="center" vertical="center"/>
    </xf>
    <xf numFmtId="0" fontId="12" fillId="7" borderId="70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12" fillId="7" borderId="69" xfId="0" applyFont="1" applyFill="1" applyBorder="1" applyAlignment="1">
      <alignment horizontal="center" vertical="center"/>
    </xf>
    <xf numFmtId="0" fontId="9" fillId="7" borderId="19" xfId="0" applyFont="1" applyFill="1" applyBorder="1" applyAlignment="1">
      <alignment horizontal="center" vertical="center"/>
    </xf>
    <xf numFmtId="1" fontId="3" fillId="9" borderId="41" xfId="0" applyNumberFormat="1" applyFont="1" applyFill="1" applyBorder="1" applyAlignment="1">
      <alignment horizontal="center" vertical="center"/>
    </xf>
    <xf numFmtId="1" fontId="3" fillId="9" borderId="131" xfId="0" applyNumberFormat="1" applyFont="1" applyFill="1" applyBorder="1" applyAlignment="1">
      <alignment horizontal="center" vertical="center"/>
    </xf>
    <xf numFmtId="1" fontId="9" fillId="9" borderId="41" xfId="0" applyNumberFormat="1" applyFont="1" applyFill="1" applyBorder="1" applyAlignment="1">
      <alignment horizontal="center" vertical="center"/>
    </xf>
    <xf numFmtId="1" fontId="3" fillId="9" borderId="127" xfId="0" applyNumberFormat="1" applyFont="1" applyFill="1" applyBorder="1" applyAlignment="1">
      <alignment horizontal="center" vertical="center"/>
    </xf>
    <xf numFmtId="1" fontId="3" fillId="9" borderId="119" xfId="0" applyNumberFormat="1" applyFont="1" applyFill="1" applyBorder="1" applyAlignment="1">
      <alignment horizontal="center" vertical="center"/>
    </xf>
    <xf numFmtId="1" fontId="3" fillId="9" borderId="11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7" fillId="0" borderId="157" xfId="0" applyNumberFormat="1" applyFont="1" applyFill="1" applyBorder="1" applyAlignment="1">
      <alignment horizontal="center" vertical="center"/>
    </xf>
    <xf numFmtId="1" fontId="27" fillId="0" borderId="158" xfId="0" applyNumberFormat="1" applyFont="1" applyFill="1" applyBorder="1" applyAlignment="1">
      <alignment horizontal="center" vertical="center"/>
    </xf>
    <xf numFmtId="1" fontId="3" fillId="9" borderId="159" xfId="0" applyNumberFormat="1" applyFont="1" applyFill="1" applyBorder="1" applyAlignment="1">
      <alignment horizontal="center" vertical="center"/>
    </xf>
    <xf numFmtId="0" fontId="3" fillId="6" borderId="161" xfId="0" applyFont="1" applyFill="1" applyBorder="1" applyAlignment="1">
      <alignment horizontal="center" vertical="center" wrapText="1"/>
    </xf>
    <xf numFmtId="1" fontId="13" fillId="4" borderId="161" xfId="0" applyNumberFormat="1" applyFont="1" applyFill="1" applyBorder="1" applyAlignment="1">
      <alignment horizontal="center" vertical="center"/>
    </xf>
    <xf numFmtId="0" fontId="13" fillId="4" borderId="161" xfId="0" applyFont="1" applyFill="1" applyBorder="1" applyAlignment="1">
      <alignment horizontal="center" vertical="center" wrapText="1"/>
    </xf>
    <xf numFmtId="0" fontId="13" fillId="4" borderId="162" xfId="0" applyFont="1" applyFill="1" applyBorder="1" applyAlignment="1">
      <alignment horizontal="center" vertical="center" wrapText="1"/>
    </xf>
    <xf numFmtId="1" fontId="3" fillId="4" borderId="149" xfId="0" applyNumberFormat="1" applyFont="1" applyFill="1" applyBorder="1" applyAlignment="1">
      <alignment horizontal="center" vertical="center"/>
    </xf>
    <xf numFmtId="1" fontId="13" fillId="5" borderId="161" xfId="0" applyNumberFormat="1" applyFont="1" applyFill="1" applyBorder="1" applyAlignment="1">
      <alignment horizontal="center" vertical="center"/>
    </xf>
    <xf numFmtId="1" fontId="3" fillId="5" borderId="161" xfId="0" applyNumberFormat="1" applyFont="1" applyFill="1" applyBorder="1" applyAlignment="1">
      <alignment horizontal="center" vertical="center"/>
    </xf>
    <xf numFmtId="1" fontId="3" fillId="5" borderId="163" xfId="0" applyNumberFormat="1" applyFont="1" applyFill="1" applyBorder="1" applyAlignment="1">
      <alignment horizontal="center" vertical="center"/>
    </xf>
    <xf numFmtId="1" fontId="3" fillId="5" borderId="149" xfId="0" applyNumberFormat="1" applyFont="1" applyFill="1" applyBorder="1" applyAlignment="1">
      <alignment horizontal="center" vertical="center"/>
    </xf>
    <xf numFmtId="1" fontId="13" fillId="2" borderId="164" xfId="0" applyNumberFormat="1" applyFont="1" applyFill="1" applyBorder="1" applyAlignment="1">
      <alignment horizontal="center" vertical="center"/>
    </xf>
    <xf numFmtId="1" fontId="13" fillId="2" borderId="161" xfId="0" applyNumberFormat="1" applyFont="1" applyFill="1" applyBorder="1" applyAlignment="1">
      <alignment horizontal="center" vertical="center"/>
    </xf>
    <xf numFmtId="1" fontId="13" fillId="2" borderId="163" xfId="0" applyNumberFormat="1" applyFont="1" applyFill="1" applyBorder="1" applyAlignment="1">
      <alignment horizontal="center" vertical="center"/>
    </xf>
    <xf numFmtId="1" fontId="3" fillId="2" borderId="149" xfId="0" applyNumberFormat="1" applyFont="1" applyFill="1" applyBorder="1" applyAlignment="1">
      <alignment horizontal="center" vertical="center"/>
    </xf>
    <xf numFmtId="1" fontId="3" fillId="11" borderId="160" xfId="0" applyNumberFormat="1" applyFont="1" applyFill="1" applyBorder="1" applyAlignment="1">
      <alignment horizontal="center" vertical="center"/>
    </xf>
    <xf numFmtId="1" fontId="3" fillId="11" borderId="161" xfId="0" applyNumberFormat="1" applyFont="1" applyFill="1" applyBorder="1" applyAlignment="1">
      <alignment horizontal="center" vertical="center"/>
    </xf>
    <xf numFmtId="1" fontId="3" fillId="11" borderId="162" xfId="0" applyNumberFormat="1" applyFont="1" applyFill="1" applyBorder="1" applyAlignment="1">
      <alignment horizontal="center" vertical="center"/>
    </xf>
    <xf numFmtId="1" fontId="27" fillId="0" borderId="165" xfId="0" applyNumberFormat="1" applyFont="1" applyFill="1" applyBorder="1" applyAlignment="1">
      <alignment horizontal="center" vertical="center"/>
    </xf>
    <xf numFmtId="1" fontId="27" fillId="0" borderId="166" xfId="0" applyNumberFormat="1" applyFont="1" applyFill="1" applyBorder="1" applyAlignment="1">
      <alignment horizontal="center" vertical="center"/>
    </xf>
    <xf numFmtId="1" fontId="3" fillId="6" borderId="149" xfId="0" applyNumberFormat="1" applyFont="1" applyFill="1" applyBorder="1" applyAlignment="1">
      <alignment horizontal="center" vertical="center"/>
    </xf>
    <xf numFmtId="1" fontId="13" fillId="6" borderId="164" xfId="0" applyNumberFormat="1" applyFont="1" applyFill="1" applyBorder="1" applyAlignment="1">
      <alignment horizontal="center" vertical="center"/>
    </xf>
    <xf numFmtId="1" fontId="13" fillId="6" borderId="161" xfId="0" applyNumberFormat="1" applyFont="1" applyFill="1" applyBorder="1" applyAlignment="1">
      <alignment horizontal="center" vertical="center"/>
    </xf>
    <xf numFmtId="1" fontId="13" fillId="6" borderId="163" xfId="0" applyNumberFormat="1" applyFont="1" applyFill="1" applyBorder="1" applyAlignment="1">
      <alignment horizontal="center" vertical="center"/>
    </xf>
    <xf numFmtId="1" fontId="13" fillId="7" borderId="164" xfId="0" applyNumberFormat="1" applyFont="1" applyFill="1" applyBorder="1" applyAlignment="1">
      <alignment horizontal="center" vertical="center"/>
    </xf>
    <xf numFmtId="1" fontId="13" fillId="7" borderId="161" xfId="0" applyNumberFormat="1" applyFont="1" applyFill="1" applyBorder="1" applyAlignment="1">
      <alignment horizontal="center" vertical="center"/>
    </xf>
    <xf numFmtId="1" fontId="13" fillId="7" borderId="163" xfId="0" applyNumberFormat="1" applyFont="1" applyFill="1" applyBorder="1" applyAlignment="1">
      <alignment horizontal="center" vertical="center"/>
    </xf>
    <xf numFmtId="1" fontId="3" fillId="7" borderId="149" xfId="0" applyNumberFormat="1" applyFont="1" applyFill="1" applyBorder="1" applyAlignment="1">
      <alignment horizontal="center" vertical="center"/>
    </xf>
    <xf numFmtId="164" fontId="3" fillId="2" borderId="149" xfId="0" applyNumberFormat="1" applyFont="1" applyFill="1" applyBorder="1" applyAlignment="1">
      <alignment horizontal="center" vertical="center"/>
    </xf>
    <xf numFmtId="0" fontId="13" fillId="3" borderId="160" xfId="0" applyFont="1" applyFill="1" applyBorder="1" applyAlignment="1">
      <alignment horizontal="center" vertical="center"/>
    </xf>
    <xf numFmtId="0" fontId="13" fillId="3" borderId="162" xfId="0" applyFont="1" applyFill="1" applyBorder="1" applyAlignment="1">
      <alignment horizontal="center" vertical="center"/>
    </xf>
    <xf numFmtId="0" fontId="13" fillId="3" borderId="164" xfId="0" applyFont="1" applyFill="1" applyBorder="1" applyAlignment="1">
      <alignment horizontal="center" vertical="center"/>
    </xf>
    <xf numFmtId="1" fontId="27" fillId="0" borderId="168" xfId="0" applyNumberFormat="1" applyFont="1" applyFill="1" applyBorder="1" applyAlignment="1">
      <alignment horizontal="center" vertical="center"/>
    </xf>
    <xf numFmtId="1" fontId="27" fillId="0" borderId="173" xfId="0" applyNumberFormat="1" applyFont="1" applyFill="1" applyBorder="1" applyAlignment="1">
      <alignment horizontal="center" vertical="center"/>
    </xf>
    <xf numFmtId="1" fontId="27" fillId="0" borderId="174" xfId="0" applyNumberFormat="1" applyFont="1" applyFill="1" applyBorder="1" applyAlignment="1">
      <alignment horizontal="center" vertical="center"/>
    </xf>
    <xf numFmtId="1" fontId="27" fillId="0" borderId="175" xfId="0" applyNumberFormat="1" applyFont="1" applyFill="1" applyBorder="1" applyAlignment="1">
      <alignment horizontal="center" vertical="center"/>
    </xf>
    <xf numFmtId="1" fontId="27" fillId="0" borderId="176" xfId="0" applyNumberFormat="1" applyFont="1" applyFill="1" applyBorder="1" applyAlignment="1">
      <alignment horizontal="center" vertical="center"/>
    </xf>
    <xf numFmtId="1" fontId="27" fillId="0" borderId="177" xfId="0" applyNumberFormat="1" applyFont="1" applyFill="1" applyBorder="1" applyAlignment="1">
      <alignment horizontal="center" vertical="center"/>
    </xf>
    <xf numFmtId="1" fontId="27" fillId="0" borderId="178" xfId="0" applyNumberFormat="1" applyFont="1" applyFill="1" applyBorder="1" applyAlignment="1">
      <alignment horizontal="center" vertical="center"/>
    </xf>
    <xf numFmtId="1" fontId="27" fillId="0" borderId="179" xfId="0" applyNumberFormat="1" applyFont="1" applyFill="1" applyBorder="1" applyAlignment="1">
      <alignment horizontal="center" vertical="center"/>
    </xf>
    <xf numFmtId="1" fontId="27" fillId="0" borderId="180" xfId="0" applyNumberFormat="1" applyFont="1" applyFill="1" applyBorder="1" applyAlignment="1">
      <alignment horizontal="center" vertical="center"/>
    </xf>
    <xf numFmtId="0" fontId="13" fillId="3" borderId="109" xfId="0" applyFont="1" applyFill="1" applyBorder="1" applyAlignment="1">
      <alignment horizontal="center" vertical="center"/>
    </xf>
    <xf numFmtId="1" fontId="3" fillId="9" borderId="170" xfId="0" applyNumberFormat="1" applyFont="1" applyFill="1" applyBorder="1" applyAlignment="1">
      <alignment horizontal="center" vertical="center"/>
    </xf>
    <xf numFmtId="0" fontId="3" fillId="6" borderId="154" xfId="0" applyFont="1" applyFill="1" applyBorder="1" applyAlignment="1">
      <alignment horizontal="center" vertical="center" wrapText="1"/>
    </xf>
    <xf numFmtId="0" fontId="13" fillId="4" borderId="154" xfId="0" applyFont="1" applyFill="1" applyBorder="1" applyAlignment="1">
      <alignment horizontal="center" vertical="center" wrapText="1"/>
    </xf>
    <xf numFmtId="0" fontId="13" fillId="4" borderId="152" xfId="0" applyFont="1" applyFill="1" applyBorder="1" applyAlignment="1">
      <alignment horizontal="center" vertical="center" wrapText="1"/>
    </xf>
    <xf numFmtId="1" fontId="3" fillId="4" borderId="156" xfId="0" applyNumberFormat="1" applyFont="1" applyFill="1" applyBorder="1" applyAlignment="1">
      <alignment horizontal="center" vertical="center"/>
    </xf>
    <xf numFmtId="1" fontId="13" fillId="5" borderId="154" xfId="0" applyNumberFormat="1" applyFont="1" applyFill="1" applyBorder="1" applyAlignment="1">
      <alignment horizontal="center" vertical="center"/>
    </xf>
    <xf numFmtId="1" fontId="3" fillId="5" borderId="154" xfId="0" applyNumberFormat="1" applyFont="1" applyFill="1" applyBorder="1" applyAlignment="1">
      <alignment horizontal="center" vertical="center"/>
    </xf>
    <xf numFmtId="1" fontId="3" fillId="5" borderId="171" xfId="0" applyNumberFormat="1" applyFont="1" applyFill="1" applyBorder="1" applyAlignment="1">
      <alignment horizontal="center" vertical="center"/>
    </xf>
    <xf numFmtId="1" fontId="3" fillId="5" borderId="156" xfId="0" applyNumberFormat="1" applyFont="1" applyFill="1" applyBorder="1" applyAlignment="1">
      <alignment horizontal="center" vertical="center"/>
    </xf>
    <xf numFmtId="1" fontId="13" fillId="2" borderId="172" xfId="0" applyNumberFormat="1" applyFont="1" applyFill="1" applyBorder="1" applyAlignment="1">
      <alignment horizontal="center" vertical="center"/>
    </xf>
    <xf numFmtId="1" fontId="13" fillId="2" borderId="154" xfId="0" applyNumberFormat="1" applyFont="1" applyFill="1" applyBorder="1" applyAlignment="1">
      <alignment horizontal="center" vertical="center"/>
    </xf>
    <xf numFmtId="1" fontId="13" fillId="2" borderId="171" xfId="0" applyNumberFormat="1" applyFont="1" applyFill="1" applyBorder="1" applyAlignment="1">
      <alignment horizontal="center" vertical="center"/>
    </xf>
    <xf numFmtId="1" fontId="3" fillId="2" borderId="156" xfId="0" applyNumberFormat="1" applyFont="1" applyFill="1" applyBorder="1" applyAlignment="1">
      <alignment horizontal="center" vertical="center"/>
    </xf>
    <xf numFmtId="1" fontId="3" fillId="11" borderId="153" xfId="0" applyNumberFormat="1" applyFont="1" applyFill="1" applyBorder="1" applyAlignment="1">
      <alignment horizontal="center" vertical="center"/>
    </xf>
    <xf numFmtId="1" fontId="3" fillId="11" borderId="154" xfId="0" applyNumberFormat="1" applyFont="1" applyFill="1" applyBorder="1" applyAlignment="1">
      <alignment horizontal="center" vertical="center"/>
    </xf>
    <xf numFmtId="1" fontId="3" fillId="11" borderId="152" xfId="0" applyNumberFormat="1" applyFont="1" applyFill="1" applyBorder="1" applyAlignment="1">
      <alignment horizontal="center" vertical="center"/>
    </xf>
    <xf numFmtId="1" fontId="3" fillId="6" borderId="156" xfId="0" applyNumberFormat="1" applyFont="1" applyFill="1" applyBorder="1" applyAlignment="1">
      <alignment horizontal="center" vertical="center"/>
    </xf>
    <xf numFmtId="1" fontId="13" fillId="6" borderId="172" xfId="0" applyNumberFormat="1" applyFont="1" applyFill="1" applyBorder="1" applyAlignment="1">
      <alignment horizontal="center" vertical="center"/>
    </xf>
    <xf numFmtId="1" fontId="13" fillId="6" borderId="154" xfId="0" applyNumberFormat="1" applyFont="1" applyFill="1" applyBorder="1" applyAlignment="1">
      <alignment horizontal="center" vertical="center"/>
    </xf>
    <xf numFmtId="1" fontId="13" fillId="6" borderId="171" xfId="0" applyNumberFormat="1" applyFont="1" applyFill="1" applyBorder="1" applyAlignment="1">
      <alignment horizontal="center" vertical="center"/>
    </xf>
    <xf numFmtId="1" fontId="13" fillId="7" borderId="172" xfId="0" applyNumberFormat="1" applyFont="1" applyFill="1" applyBorder="1" applyAlignment="1">
      <alignment horizontal="center" vertical="center"/>
    </xf>
    <xf numFmtId="1" fontId="13" fillId="7" borderId="154" xfId="0" applyNumberFormat="1" applyFont="1" applyFill="1" applyBorder="1" applyAlignment="1">
      <alignment horizontal="center" vertical="center"/>
    </xf>
    <xf numFmtId="1" fontId="13" fillId="7" borderId="171" xfId="0" applyNumberFormat="1" applyFont="1" applyFill="1" applyBorder="1" applyAlignment="1">
      <alignment horizontal="center" vertical="center"/>
    </xf>
    <xf numFmtId="1" fontId="3" fillId="7" borderId="156" xfId="0" applyNumberFormat="1" applyFont="1" applyFill="1" applyBorder="1" applyAlignment="1">
      <alignment horizontal="center" vertical="center"/>
    </xf>
    <xf numFmtId="164" fontId="3" fillId="2" borderId="156" xfId="0" applyNumberFormat="1" applyFont="1" applyFill="1" applyBorder="1" applyAlignment="1">
      <alignment horizontal="center" vertical="center"/>
    </xf>
    <xf numFmtId="0" fontId="13" fillId="3" borderId="153" xfId="0" applyFont="1" applyFill="1" applyBorder="1" applyAlignment="1">
      <alignment horizontal="center" vertical="center"/>
    </xf>
    <xf numFmtId="0" fontId="13" fillId="3" borderId="152" xfId="0" applyFont="1" applyFill="1" applyBorder="1" applyAlignment="1">
      <alignment horizontal="center" vertical="center"/>
    </xf>
    <xf numFmtId="0" fontId="13" fillId="2" borderId="172" xfId="0" applyFont="1" applyFill="1" applyBorder="1" applyAlignment="1">
      <alignment horizontal="center" vertical="center"/>
    </xf>
    <xf numFmtId="0" fontId="14" fillId="3" borderId="152" xfId="0" applyFont="1" applyFill="1" applyBorder="1" applyAlignment="1">
      <alignment horizontal="center" vertical="center"/>
    </xf>
    <xf numFmtId="165" fontId="13" fillId="2" borderId="64" xfId="2" applyNumberFormat="1" applyFont="1" applyFill="1" applyBorder="1" applyAlignment="1">
      <alignment horizontal="center" vertical="center"/>
    </xf>
    <xf numFmtId="165" fontId="13" fillId="2" borderId="65" xfId="2" applyNumberFormat="1" applyFont="1" applyFill="1" applyBorder="1" applyAlignment="1">
      <alignment horizontal="center" vertical="center"/>
    </xf>
    <xf numFmtId="165" fontId="27" fillId="2" borderId="65" xfId="0" applyNumberFormat="1" applyFont="1" applyFill="1" applyBorder="1" applyAlignment="1">
      <alignment horizontal="center" vertical="center"/>
    </xf>
    <xf numFmtId="165" fontId="3" fillId="2" borderId="65" xfId="0" applyNumberFormat="1" applyFont="1" applyFill="1" applyBorder="1" applyAlignment="1">
      <alignment horizontal="center" vertical="center"/>
    </xf>
    <xf numFmtId="165" fontId="3" fillId="2" borderId="66" xfId="0" applyNumberFormat="1" applyFont="1" applyFill="1" applyBorder="1" applyAlignment="1">
      <alignment horizontal="center" vertical="center"/>
    </xf>
    <xf numFmtId="165" fontId="13" fillId="2" borderId="49" xfId="2" applyNumberFormat="1" applyFont="1" applyFill="1" applyBorder="1" applyAlignment="1">
      <alignment horizontal="center" vertical="center"/>
    </xf>
    <xf numFmtId="165" fontId="13" fillId="2" borderId="39" xfId="2" applyNumberFormat="1" applyFont="1" applyFill="1" applyBorder="1" applyAlignment="1">
      <alignment horizontal="center" vertical="center"/>
    </xf>
    <xf numFmtId="165" fontId="27" fillId="2" borderId="39" xfId="0" applyNumberFormat="1" applyFont="1" applyFill="1" applyBorder="1" applyAlignment="1">
      <alignment horizontal="center" vertical="center"/>
    </xf>
    <xf numFmtId="165" fontId="3" fillId="2" borderId="39" xfId="0" applyNumberFormat="1" applyFont="1" applyFill="1" applyBorder="1" applyAlignment="1">
      <alignment horizontal="center" vertical="center"/>
    </xf>
    <xf numFmtId="165" fontId="3" fillId="2" borderId="40" xfId="0" applyNumberFormat="1" applyFont="1" applyFill="1" applyBorder="1" applyAlignment="1">
      <alignment horizontal="center" vertical="center"/>
    </xf>
    <xf numFmtId="165" fontId="13" fillId="2" borderId="153" xfId="2" applyNumberFormat="1" applyFont="1" applyFill="1" applyBorder="1" applyAlignment="1">
      <alignment horizontal="center" vertical="center"/>
    </xf>
    <xf numFmtId="165" fontId="13" fillId="2" borderId="154" xfId="2" applyNumberFormat="1" applyFont="1" applyFill="1" applyBorder="1" applyAlignment="1">
      <alignment horizontal="center" vertical="center"/>
    </xf>
    <xf numFmtId="165" fontId="27" fillId="2" borderId="154" xfId="0" applyNumberFormat="1" applyFont="1" applyFill="1" applyBorder="1" applyAlignment="1">
      <alignment horizontal="center" vertical="center"/>
    </xf>
    <xf numFmtId="165" fontId="3" fillId="2" borderId="154" xfId="0" applyNumberFormat="1" applyFont="1" applyFill="1" applyBorder="1" applyAlignment="1">
      <alignment horizontal="center" vertical="center"/>
    </xf>
    <xf numFmtId="165" fontId="3" fillId="2" borderId="152" xfId="0" applyNumberFormat="1" applyFont="1" applyFill="1" applyBorder="1" applyAlignment="1">
      <alignment horizontal="center" vertical="center"/>
    </xf>
    <xf numFmtId="165" fontId="13" fillId="2" borderId="121" xfId="2" applyNumberFormat="1" applyFont="1" applyFill="1" applyBorder="1" applyAlignment="1">
      <alignment horizontal="center" vertical="center"/>
    </xf>
    <xf numFmtId="165" fontId="13" fillId="2" borderId="122" xfId="2" applyNumberFormat="1" applyFont="1" applyFill="1" applyBorder="1" applyAlignment="1">
      <alignment horizontal="center" vertical="center"/>
    </xf>
    <xf numFmtId="165" fontId="27" fillId="2" borderId="122" xfId="0" applyNumberFormat="1" applyFont="1" applyFill="1" applyBorder="1" applyAlignment="1">
      <alignment horizontal="center" vertical="center"/>
    </xf>
    <xf numFmtId="165" fontId="3" fillId="2" borderId="122" xfId="0" applyNumberFormat="1" applyFont="1" applyFill="1" applyBorder="1" applyAlignment="1">
      <alignment horizontal="center" vertical="center"/>
    </xf>
    <xf numFmtId="165" fontId="3" fillId="2" borderId="123" xfId="0" applyNumberFormat="1" applyFont="1" applyFill="1" applyBorder="1" applyAlignment="1">
      <alignment horizontal="center" vertical="center"/>
    </xf>
    <xf numFmtId="165" fontId="13" fillId="2" borderId="160" xfId="2" applyNumberFormat="1" applyFont="1" applyFill="1" applyBorder="1" applyAlignment="1">
      <alignment horizontal="center" vertical="center"/>
    </xf>
    <xf numFmtId="165" fontId="13" fillId="2" borderId="161" xfId="2" applyNumberFormat="1" applyFont="1" applyFill="1" applyBorder="1" applyAlignment="1">
      <alignment horizontal="center" vertical="center"/>
    </xf>
    <xf numFmtId="165" fontId="27" fillId="2" borderId="161" xfId="0" applyNumberFormat="1" applyFont="1" applyFill="1" applyBorder="1" applyAlignment="1">
      <alignment horizontal="center" vertical="center"/>
    </xf>
    <xf numFmtId="165" fontId="3" fillId="2" borderId="161" xfId="0" applyNumberFormat="1" applyFont="1" applyFill="1" applyBorder="1" applyAlignment="1">
      <alignment horizontal="center" vertical="center"/>
    </xf>
    <xf numFmtId="165" fontId="3" fillId="2" borderId="162" xfId="0" applyNumberFormat="1" applyFont="1" applyFill="1" applyBorder="1" applyAlignment="1">
      <alignment horizontal="center" vertical="center"/>
    </xf>
    <xf numFmtId="165" fontId="13" fillId="2" borderId="113" xfId="2" applyNumberFormat="1" applyFont="1" applyFill="1" applyBorder="1" applyAlignment="1">
      <alignment horizontal="center" vertical="center"/>
    </xf>
    <xf numFmtId="165" fontId="13" fillId="2" borderId="114" xfId="2" applyNumberFormat="1" applyFont="1" applyFill="1" applyBorder="1" applyAlignment="1">
      <alignment horizontal="center" vertical="center"/>
    </xf>
    <xf numFmtId="165" fontId="27" fillId="2" borderId="114" xfId="0" applyNumberFormat="1" applyFont="1" applyFill="1" applyBorder="1" applyAlignment="1">
      <alignment horizontal="center" vertical="center"/>
    </xf>
    <xf numFmtId="165" fontId="3" fillId="2" borderId="114" xfId="0" applyNumberFormat="1" applyFont="1" applyFill="1" applyBorder="1" applyAlignment="1">
      <alignment horizontal="center" vertical="center"/>
    </xf>
    <xf numFmtId="165" fontId="3" fillId="2" borderId="115" xfId="0" applyNumberFormat="1" applyFont="1" applyFill="1" applyBorder="1" applyAlignment="1">
      <alignment horizontal="center" vertical="center"/>
    </xf>
    <xf numFmtId="165" fontId="13" fillId="2" borderId="105" xfId="2" applyNumberFormat="1" applyFont="1" applyFill="1" applyBorder="1" applyAlignment="1">
      <alignment horizontal="center" vertical="center"/>
    </xf>
    <xf numFmtId="165" fontId="13" fillId="2" borderId="106" xfId="2" applyNumberFormat="1" applyFont="1" applyFill="1" applyBorder="1" applyAlignment="1">
      <alignment horizontal="center" vertical="center"/>
    </xf>
    <xf numFmtId="165" fontId="27" fillId="2" borderId="106" xfId="0" applyNumberFormat="1" applyFont="1" applyFill="1" applyBorder="1" applyAlignment="1">
      <alignment horizontal="center" vertical="center"/>
    </xf>
    <xf numFmtId="165" fontId="3" fillId="2" borderId="106" xfId="0" applyNumberFormat="1" applyFont="1" applyFill="1" applyBorder="1" applyAlignment="1">
      <alignment horizontal="center" vertical="center"/>
    </xf>
    <xf numFmtId="165" fontId="3" fillId="2" borderId="107" xfId="0" applyNumberFormat="1" applyFont="1" applyFill="1" applyBorder="1" applyAlignment="1">
      <alignment horizontal="center" vertical="center"/>
    </xf>
    <xf numFmtId="1" fontId="3" fillId="12" borderId="130" xfId="0" applyNumberFormat="1" applyFont="1" applyFill="1" applyBorder="1" applyAlignment="1">
      <alignment horizontal="center" vertical="center"/>
    </xf>
    <xf numFmtId="1" fontId="3" fillId="12" borderId="53" xfId="0" applyNumberFormat="1" applyFont="1" applyFill="1" applyBorder="1" applyAlignment="1">
      <alignment horizontal="center" vertical="center"/>
    </xf>
    <xf numFmtId="1" fontId="9" fillId="12" borderId="53" xfId="0" applyNumberFormat="1" applyFont="1" applyFill="1" applyBorder="1" applyAlignment="1">
      <alignment horizontal="center" vertical="center"/>
    </xf>
    <xf numFmtId="1" fontId="3" fillId="12" borderId="126" xfId="0" applyNumberFormat="1" applyFont="1" applyFill="1" applyBorder="1" applyAlignment="1">
      <alignment horizontal="center" vertical="center"/>
    </xf>
    <xf numFmtId="1" fontId="3" fillId="12" borderId="167" xfId="0" applyNumberFormat="1" applyFont="1" applyFill="1" applyBorder="1" applyAlignment="1">
      <alignment horizontal="center" vertical="center"/>
    </xf>
    <xf numFmtId="1" fontId="3" fillId="12" borderId="118" xfId="0" applyNumberFormat="1" applyFont="1" applyFill="1" applyBorder="1" applyAlignment="1">
      <alignment horizontal="center" vertical="center"/>
    </xf>
    <xf numFmtId="1" fontId="3" fillId="12" borderId="110" xfId="0" applyNumberFormat="1" applyFont="1" applyFill="1" applyBorder="1" applyAlignment="1">
      <alignment horizontal="center" vertical="center"/>
    </xf>
    <xf numFmtId="1" fontId="3" fillId="12" borderId="155" xfId="0" applyNumberFormat="1" applyFont="1" applyFill="1" applyBorder="1" applyAlignment="1">
      <alignment horizontal="center" vertical="center"/>
    </xf>
    <xf numFmtId="1" fontId="3" fillId="13" borderId="64" xfId="0" applyNumberFormat="1" applyFont="1" applyFill="1" applyBorder="1" applyAlignment="1">
      <alignment horizontal="center" vertical="center"/>
    </xf>
    <xf numFmtId="1" fontId="3" fillId="13" borderId="66" xfId="0" applyNumberFormat="1" applyFont="1" applyFill="1" applyBorder="1" applyAlignment="1">
      <alignment horizontal="center" vertical="center"/>
    </xf>
    <xf numFmtId="1" fontId="3" fillId="13" borderId="49" xfId="0" applyNumberFormat="1" applyFont="1" applyFill="1" applyBorder="1" applyAlignment="1">
      <alignment horizontal="center" vertical="center"/>
    </xf>
    <xf numFmtId="1" fontId="3" fillId="13" borderId="40" xfId="0" applyNumberFormat="1" applyFont="1" applyFill="1" applyBorder="1" applyAlignment="1">
      <alignment horizontal="center" vertical="center"/>
    </xf>
    <xf numFmtId="1" fontId="9" fillId="13" borderId="49" xfId="0" applyNumberFormat="1" applyFont="1" applyFill="1" applyBorder="1" applyAlignment="1">
      <alignment horizontal="center" vertical="center"/>
    </xf>
    <xf numFmtId="1" fontId="9" fillId="13" borderId="40" xfId="0" applyNumberFormat="1" applyFont="1" applyFill="1" applyBorder="1" applyAlignment="1">
      <alignment horizontal="center" vertical="center"/>
    </xf>
    <xf numFmtId="1" fontId="3" fillId="13" borderId="121" xfId="0" applyNumberFormat="1" applyFont="1" applyFill="1" applyBorder="1" applyAlignment="1">
      <alignment horizontal="center" vertical="center"/>
    </xf>
    <xf numFmtId="1" fontId="3" fillId="13" borderId="123" xfId="0" applyNumberFormat="1" applyFont="1" applyFill="1" applyBorder="1" applyAlignment="1">
      <alignment horizontal="center" vertical="center"/>
    </xf>
    <xf numFmtId="1" fontId="3" fillId="13" borderId="160" xfId="0" applyNumberFormat="1" applyFont="1" applyFill="1" applyBorder="1" applyAlignment="1">
      <alignment horizontal="center" vertical="center"/>
    </xf>
    <xf numFmtId="1" fontId="3" fillId="13" borderId="162" xfId="0" applyNumberFormat="1" applyFont="1" applyFill="1" applyBorder="1" applyAlignment="1">
      <alignment horizontal="center" vertical="center"/>
    </xf>
    <xf numFmtId="1" fontId="3" fillId="13" borderId="113" xfId="0" applyNumberFormat="1" applyFont="1" applyFill="1" applyBorder="1" applyAlignment="1">
      <alignment horizontal="center" vertical="center"/>
    </xf>
    <xf numFmtId="1" fontId="3" fillId="13" borderId="115" xfId="0" applyNumberFormat="1" applyFont="1" applyFill="1" applyBorder="1" applyAlignment="1">
      <alignment horizontal="center" vertical="center"/>
    </xf>
    <xf numFmtId="1" fontId="3" fillId="13" borderId="105" xfId="0" applyNumberFormat="1" applyFont="1" applyFill="1" applyBorder="1" applyAlignment="1">
      <alignment horizontal="center" vertical="center"/>
    </xf>
    <xf numFmtId="1" fontId="3" fillId="13" borderId="107" xfId="0" applyNumberFormat="1" applyFont="1" applyFill="1" applyBorder="1" applyAlignment="1">
      <alignment horizontal="center" vertical="center"/>
    </xf>
    <xf numFmtId="1" fontId="3" fillId="13" borderId="153" xfId="0" applyNumberFormat="1" applyFont="1" applyFill="1" applyBorder="1" applyAlignment="1">
      <alignment horizontal="center" vertical="center"/>
    </xf>
    <xf numFmtId="1" fontId="3" fillId="13" borderId="152" xfId="0" applyNumberFormat="1" applyFont="1" applyFill="1" applyBorder="1" applyAlignment="1">
      <alignment horizontal="center" vertical="center"/>
    </xf>
    <xf numFmtId="1" fontId="28" fillId="0" borderId="157" xfId="0" applyNumberFormat="1" applyFont="1" applyFill="1" applyBorder="1" applyAlignment="1">
      <alignment horizontal="center" vertical="center"/>
    </xf>
    <xf numFmtId="1" fontId="28" fillId="0" borderId="158" xfId="0" applyNumberFormat="1" applyFont="1" applyFill="1" applyBorder="1" applyAlignment="1">
      <alignment horizontal="center" vertical="center"/>
    </xf>
    <xf numFmtId="164" fontId="9" fillId="2" borderId="19" xfId="0" applyNumberFormat="1" applyFont="1" applyFill="1" applyBorder="1" applyAlignment="1">
      <alignment horizontal="center" vertical="center"/>
    </xf>
    <xf numFmtId="165" fontId="12" fillId="2" borderId="49" xfId="2" applyNumberFormat="1" applyFont="1" applyFill="1" applyBorder="1" applyAlignment="1">
      <alignment horizontal="center" vertical="center"/>
    </xf>
    <xf numFmtId="165" fontId="12" fillId="2" borderId="39" xfId="2" applyNumberFormat="1" applyFont="1" applyFill="1" applyBorder="1" applyAlignment="1">
      <alignment horizontal="center" vertical="center"/>
    </xf>
    <xf numFmtId="165" fontId="28" fillId="2" borderId="39" xfId="0" applyNumberFormat="1" applyFont="1" applyFill="1" applyBorder="1" applyAlignment="1">
      <alignment horizontal="center" vertical="center"/>
    </xf>
    <xf numFmtId="165" fontId="9" fillId="2" borderId="39" xfId="0" applyNumberFormat="1" applyFont="1" applyFill="1" applyBorder="1" applyAlignment="1">
      <alignment horizontal="center" vertical="center"/>
    </xf>
    <xf numFmtId="165" fontId="9" fillId="2" borderId="40" xfId="0" applyNumberFormat="1" applyFont="1" applyFill="1" applyBorder="1" applyAlignment="1">
      <alignment horizontal="center" vertical="center"/>
    </xf>
    <xf numFmtId="0" fontId="13" fillId="3" borderId="182" xfId="0" applyFont="1" applyFill="1" applyBorder="1" applyAlignment="1">
      <alignment horizontal="center" vertical="center"/>
    </xf>
    <xf numFmtId="9" fontId="11" fillId="2" borderId="3" xfId="2" applyFont="1" applyFill="1" applyBorder="1" applyAlignment="1">
      <alignment horizontal="center" vertical="center"/>
    </xf>
    <xf numFmtId="9" fontId="11" fillId="2" borderId="19" xfId="2" applyFont="1" applyFill="1" applyBorder="1" applyAlignment="1">
      <alignment horizontal="center" vertical="center"/>
    </xf>
    <xf numFmtId="0" fontId="13" fillId="3" borderId="117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1" fontId="11" fillId="12" borderId="64" xfId="0" applyNumberFormat="1" applyFont="1" applyFill="1" applyBorder="1" applyAlignment="1">
      <alignment horizontal="center" vertical="center"/>
    </xf>
    <xf numFmtId="1" fontId="11" fillId="12" borderId="65" xfId="0" applyNumberFormat="1" applyFont="1" applyFill="1" applyBorder="1" applyAlignment="1">
      <alignment horizontal="center" vertical="center"/>
    </xf>
    <xf numFmtId="1" fontId="11" fillId="12" borderId="66" xfId="0" applyNumberFormat="1" applyFont="1" applyFill="1" applyBorder="1" applyAlignment="1">
      <alignment horizontal="center" vertical="center"/>
    </xf>
    <xf numFmtId="1" fontId="11" fillId="12" borderId="49" xfId="0" applyNumberFormat="1" applyFont="1" applyFill="1" applyBorder="1" applyAlignment="1">
      <alignment horizontal="center" vertical="center"/>
    </xf>
    <xf numFmtId="1" fontId="11" fillId="12" borderId="39" xfId="0" applyNumberFormat="1" applyFont="1" applyFill="1" applyBorder="1" applyAlignment="1">
      <alignment horizontal="center" vertical="center"/>
    </xf>
    <xf numFmtId="1" fontId="11" fillId="12" borderId="40" xfId="0" applyNumberFormat="1" applyFont="1" applyFill="1" applyBorder="1" applyAlignment="1">
      <alignment horizontal="center" vertical="center"/>
    </xf>
    <xf numFmtId="1" fontId="29" fillId="12" borderId="49" xfId="0" applyNumberFormat="1" applyFont="1" applyFill="1" applyBorder="1" applyAlignment="1">
      <alignment horizontal="center" vertical="center"/>
    </xf>
    <xf numFmtId="1" fontId="29" fillId="12" borderId="39" xfId="0" applyNumberFormat="1" applyFont="1" applyFill="1" applyBorder="1" applyAlignment="1">
      <alignment horizontal="center" vertical="center" wrapText="1"/>
    </xf>
    <xf numFmtId="1" fontId="29" fillId="12" borderId="40" xfId="0" applyNumberFormat="1" applyFont="1" applyFill="1" applyBorder="1" applyAlignment="1">
      <alignment horizontal="center" vertical="center"/>
    </xf>
    <xf numFmtId="1" fontId="29" fillId="12" borderId="39" xfId="0" applyNumberFormat="1" applyFont="1" applyFill="1" applyBorder="1" applyAlignment="1">
      <alignment horizontal="center" vertical="center"/>
    </xf>
    <xf numFmtId="1" fontId="11" fillId="12" borderId="121" xfId="0" applyNumberFormat="1" applyFont="1" applyFill="1" applyBorder="1" applyAlignment="1">
      <alignment horizontal="center" vertical="center"/>
    </xf>
    <xf numFmtId="1" fontId="11" fillId="12" borderId="122" xfId="0" applyNumberFormat="1" applyFont="1" applyFill="1" applyBorder="1" applyAlignment="1">
      <alignment horizontal="center" vertical="center"/>
    </xf>
    <xf numFmtId="1" fontId="11" fillId="12" borderId="123" xfId="0" applyNumberFormat="1" applyFont="1" applyFill="1" applyBorder="1" applyAlignment="1">
      <alignment horizontal="center" vertical="center"/>
    </xf>
    <xf numFmtId="1" fontId="11" fillId="12" borderId="113" xfId="0" applyNumberFormat="1" applyFont="1" applyFill="1" applyBorder="1" applyAlignment="1">
      <alignment horizontal="center" vertical="center"/>
    </xf>
    <xf numFmtId="1" fontId="11" fillId="12" borderId="114" xfId="0" applyNumberFormat="1" applyFont="1" applyFill="1" applyBorder="1" applyAlignment="1">
      <alignment horizontal="center" vertical="center"/>
    </xf>
    <xf numFmtId="1" fontId="11" fillId="12" borderId="115" xfId="0" applyNumberFormat="1" applyFont="1" applyFill="1" applyBorder="1" applyAlignment="1">
      <alignment horizontal="center" vertical="center"/>
    </xf>
    <xf numFmtId="1" fontId="11" fillId="12" borderId="105" xfId="0" applyNumberFormat="1" applyFont="1" applyFill="1" applyBorder="1" applyAlignment="1">
      <alignment horizontal="center" vertical="center"/>
    </xf>
    <xf numFmtId="1" fontId="11" fillId="12" borderId="106" xfId="0" applyNumberFormat="1" applyFont="1" applyFill="1" applyBorder="1" applyAlignment="1">
      <alignment horizontal="center" vertical="center"/>
    </xf>
    <xf numFmtId="1" fontId="11" fillId="12" borderId="107" xfId="0" applyNumberFormat="1" applyFont="1" applyFill="1" applyBorder="1" applyAlignment="1">
      <alignment horizontal="center" vertical="center"/>
    </xf>
    <xf numFmtId="1" fontId="11" fillId="12" borderId="153" xfId="0" applyNumberFormat="1" applyFont="1" applyFill="1" applyBorder="1" applyAlignment="1">
      <alignment horizontal="center" vertical="center"/>
    </xf>
    <xf numFmtId="1" fontId="11" fillId="12" borderId="154" xfId="0" applyNumberFormat="1" applyFont="1" applyFill="1" applyBorder="1" applyAlignment="1">
      <alignment horizontal="center" vertical="center"/>
    </xf>
    <xf numFmtId="1" fontId="11" fillId="12" borderId="152" xfId="0" applyNumberFormat="1" applyFont="1" applyFill="1" applyBorder="1" applyAlignment="1">
      <alignment horizontal="center" vertical="center"/>
    </xf>
    <xf numFmtId="1" fontId="3" fillId="9" borderId="85" xfId="0" applyNumberFormat="1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82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1" fontId="3" fillId="11" borderId="35" xfId="0" applyNumberFormat="1" applyFont="1" applyFill="1" applyBorder="1" applyAlignment="1">
      <alignment horizontal="center" vertical="center"/>
    </xf>
    <xf numFmtId="1" fontId="3" fillId="11" borderId="71" xfId="0" applyNumberFormat="1" applyFont="1" applyFill="1" applyBorder="1" applyAlignment="1">
      <alignment horizontal="center" vertical="center"/>
    </xf>
    <xf numFmtId="1" fontId="3" fillId="11" borderId="36" xfId="0" applyNumberFormat="1" applyFont="1" applyFill="1" applyBorder="1" applyAlignment="1">
      <alignment horizontal="center" vertical="center"/>
    </xf>
    <xf numFmtId="1" fontId="27" fillId="0" borderId="183" xfId="0" applyNumberFormat="1" applyFont="1" applyFill="1" applyBorder="1" applyAlignment="1">
      <alignment horizontal="center" vertical="center"/>
    </xf>
    <xf numFmtId="1" fontId="27" fillId="0" borderId="184" xfId="0" applyNumberFormat="1" applyFont="1" applyFill="1" applyBorder="1" applyAlignment="1">
      <alignment horizontal="center" vertical="center"/>
    </xf>
    <xf numFmtId="0" fontId="3" fillId="6" borderId="81" xfId="0" applyFont="1" applyFill="1" applyBorder="1" applyAlignment="1">
      <alignment horizontal="center" vertical="center"/>
    </xf>
    <xf numFmtId="0" fontId="13" fillId="6" borderId="83" xfId="0" applyFont="1" applyFill="1" applyBorder="1" applyAlignment="1">
      <alignment horizontal="center" vertical="center"/>
    </xf>
    <xf numFmtId="0" fontId="13" fillId="6" borderId="71" xfId="0" applyFont="1" applyFill="1" applyBorder="1" applyAlignment="1">
      <alignment horizontal="center" vertical="center"/>
    </xf>
    <xf numFmtId="0" fontId="13" fillId="6" borderId="82" xfId="0" applyFont="1" applyFill="1" applyBorder="1" applyAlignment="1">
      <alignment horizontal="center" vertical="center"/>
    </xf>
    <xf numFmtId="0" fontId="13" fillId="7" borderId="83" xfId="0" applyFont="1" applyFill="1" applyBorder="1" applyAlignment="1">
      <alignment horizontal="center" vertical="center"/>
    </xf>
    <xf numFmtId="0" fontId="13" fillId="7" borderId="71" xfId="0" applyFont="1" applyFill="1" applyBorder="1" applyAlignment="1">
      <alignment horizontal="center" vertical="center"/>
    </xf>
    <xf numFmtId="0" fontId="13" fillId="7" borderId="82" xfId="0" applyFont="1" applyFill="1" applyBorder="1" applyAlignment="1">
      <alignment horizontal="center" vertical="center"/>
    </xf>
    <xf numFmtId="0" fontId="3" fillId="7" borderId="81" xfId="0" applyFont="1" applyFill="1" applyBorder="1" applyAlignment="1">
      <alignment horizontal="center" vertical="center"/>
    </xf>
    <xf numFmtId="1" fontId="11" fillId="12" borderId="35" xfId="0" applyNumberFormat="1" applyFont="1" applyFill="1" applyBorder="1" applyAlignment="1">
      <alignment horizontal="center" vertical="center"/>
    </xf>
    <xf numFmtId="1" fontId="11" fillId="12" borderId="71" xfId="0" applyNumberFormat="1" applyFont="1" applyFill="1" applyBorder="1" applyAlignment="1">
      <alignment horizontal="center" vertical="center"/>
    </xf>
    <xf numFmtId="1" fontId="11" fillId="12" borderId="36" xfId="0" applyNumberFormat="1" applyFont="1" applyFill="1" applyBorder="1" applyAlignment="1">
      <alignment horizontal="center" vertical="center"/>
    </xf>
    <xf numFmtId="1" fontId="3" fillId="12" borderId="84" xfId="0" applyNumberFormat="1" applyFont="1" applyFill="1" applyBorder="1" applyAlignment="1">
      <alignment horizontal="center" vertical="center"/>
    </xf>
    <xf numFmtId="165" fontId="13" fillId="2" borderId="35" xfId="2" applyNumberFormat="1" applyFont="1" applyFill="1" applyBorder="1" applyAlignment="1">
      <alignment horizontal="center" vertical="center"/>
    </xf>
    <xf numFmtId="165" fontId="13" fillId="2" borderId="71" xfId="2" applyNumberFormat="1" applyFont="1" applyFill="1" applyBorder="1" applyAlignment="1">
      <alignment horizontal="center" vertical="center"/>
    </xf>
    <xf numFmtId="165" fontId="27" fillId="2" borderId="71" xfId="0" applyNumberFormat="1" applyFont="1" applyFill="1" applyBorder="1" applyAlignment="1">
      <alignment horizontal="center" vertical="center"/>
    </xf>
    <xf numFmtId="165" fontId="3" fillId="2" borderId="71" xfId="0" applyNumberFormat="1" applyFont="1" applyFill="1" applyBorder="1" applyAlignment="1">
      <alignment horizontal="center" vertical="center"/>
    </xf>
    <xf numFmtId="165" fontId="3" fillId="2" borderId="36" xfId="0" applyNumberFormat="1" applyFont="1" applyFill="1" applyBorder="1" applyAlignment="1">
      <alignment horizontal="center" vertical="center"/>
    </xf>
    <xf numFmtId="9" fontId="11" fillId="2" borderId="81" xfId="2" applyFont="1" applyFill="1" applyBorder="1" applyAlignment="1">
      <alignment horizontal="center" vertical="center"/>
    </xf>
    <xf numFmtId="1" fontId="3" fillId="13" borderId="35" xfId="0" applyNumberFormat="1" applyFont="1" applyFill="1" applyBorder="1" applyAlignment="1">
      <alignment horizontal="center" vertical="center"/>
    </xf>
    <xf numFmtId="1" fontId="3" fillId="13" borderId="36" xfId="0" applyNumberFormat="1" applyFont="1" applyFill="1" applyBorder="1" applyAlignment="1">
      <alignment horizontal="center" vertical="center"/>
    </xf>
    <xf numFmtId="9" fontId="11" fillId="2" borderId="156" xfId="2" applyFont="1" applyFill="1" applyBorder="1" applyAlignment="1">
      <alignment horizontal="center" vertical="center"/>
    </xf>
    <xf numFmtId="1" fontId="9" fillId="9" borderId="119" xfId="0" applyNumberFormat="1" applyFont="1" applyFill="1" applyBorder="1" applyAlignment="1">
      <alignment horizontal="center" vertical="center"/>
    </xf>
    <xf numFmtId="0" fontId="9" fillId="6" borderId="114" xfId="0" applyFont="1" applyFill="1" applyBorder="1" applyAlignment="1">
      <alignment horizontal="center" vertical="center" wrapText="1"/>
    </xf>
    <xf numFmtId="0" fontId="12" fillId="4" borderId="114" xfId="0" applyFont="1" applyFill="1" applyBorder="1" applyAlignment="1">
      <alignment horizontal="center" vertical="center"/>
    </xf>
    <xf numFmtId="0" fontId="12" fillId="4" borderId="115" xfId="0" applyFont="1" applyFill="1" applyBorder="1" applyAlignment="1">
      <alignment horizontal="center" vertical="center"/>
    </xf>
    <xf numFmtId="1" fontId="9" fillId="4" borderId="112" xfId="0" applyNumberFormat="1" applyFont="1" applyFill="1" applyBorder="1" applyAlignment="1">
      <alignment horizontal="center" vertical="center"/>
    </xf>
    <xf numFmtId="1" fontId="12" fillId="5" borderId="114" xfId="0" applyNumberFormat="1" applyFont="1" applyFill="1" applyBorder="1" applyAlignment="1">
      <alignment horizontal="center" vertical="center"/>
    </xf>
    <xf numFmtId="1" fontId="9" fillId="5" borderId="114" xfId="0" applyNumberFormat="1" applyFont="1" applyFill="1" applyBorder="1" applyAlignment="1">
      <alignment horizontal="center" vertical="center"/>
    </xf>
    <xf numFmtId="1" fontId="9" fillId="5" borderId="116" xfId="0" applyNumberFormat="1" applyFont="1" applyFill="1" applyBorder="1" applyAlignment="1">
      <alignment horizontal="center" vertical="center"/>
    </xf>
    <xf numFmtId="1" fontId="9" fillId="5" borderId="112" xfId="0" applyNumberFormat="1" applyFont="1" applyFill="1" applyBorder="1" applyAlignment="1">
      <alignment horizontal="center" vertical="center"/>
    </xf>
    <xf numFmtId="1" fontId="12" fillId="2" borderId="117" xfId="0" applyNumberFormat="1" applyFont="1" applyFill="1" applyBorder="1" applyAlignment="1">
      <alignment horizontal="center" vertical="center"/>
    </xf>
    <xf numFmtId="1" fontId="12" fillId="2" borderId="114" xfId="0" applyNumberFormat="1" applyFont="1" applyFill="1" applyBorder="1" applyAlignment="1">
      <alignment horizontal="center" vertical="center"/>
    </xf>
    <xf numFmtId="1" fontId="12" fillId="2" borderId="116" xfId="0" applyNumberFormat="1" applyFont="1" applyFill="1" applyBorder="1" applyAlignment="1">
      <alignment horizontal="center" vertical="center"/>
    </xf>
    <xf numFmtId="1" fontId="9" fillId="2" borderId="112" xfId="0" applyNumberFormat="1" applyFont="1" applyFill="1" applyBorder="1" applyAlignment="1">
      <alignment horizontal="center" vertical="center"/>
    </xf>
    <xf numFmtId="1" fontId="9" fillId="11" borderId="113" xfId="0" applyNumberFormat="1" applyFont="1" applyFill="1" applyBorder="1" applyAlignment="1">
      <alignment horizontal="center" vertical="center"/>
    </xf>
    <xf numFmtId="1" fontId="9" fillId="11" borderId="114" xfId="0" applyNumberFormat="1" applyFont="1" applyFill="1" applyBorder="1" applyAlignment="1">
      <alignment horizontal="center" vertical="center"/>
    </xf>
    <xf numFmtId="1" fontId="9" fillId="11" borderId="115" xfId="0" applyNumberFormat="1" applyFont="1" applyFill="1" applyBorder="1" applyAlignment="1">
      <alignment horizontal="center" vertical="center"/>
    </xf>
    <xf numFmtId="1" fontId="9" fillId="6" borderId="112" xfId="0" applyNumberFormat="1" applyFont="1" applyFill="1" applyBorder="1" applyAlignment="1">
      <alignment horizontal="center" vertical="center"/>
    </xf>
    <xf numFmtId="1" fontId="12" fillId="6" borderId="117" xfId="0" applyNumberFormat="1" applyFont="1" applyFill="1" applyBorder="1" applyAlignment="1">
      <alignment horizontal="center" vertical="center"/>
    </xf>
    <xf numFmtId="1" fontId="12" fillId="6" borderId="114" xfId="0" applyNumberFormat="1" applyFont="1" applyFill="1" applyBorder="1" applyAlignment="1">
      <alignment horizontal="center" vertical="center"/>
    </xf>
    <xf numFmtId="1" fontId="12" fillId="6" borderId="116" xfId="0" applyNumberFormat="1" applyFont="1" applyFill="1" applyBorder="1" applyAlignment="1">
      <alignment horizontal="center" vertical="center"/>
    </xf>
    <xf numFmtId="1" fontId="12" fillId="7" borderId="117" xfId="0" applyNumberFormat="1" applyFont="1" applyFill="1" applyBorder="1" applyAlignment="1">
      <alignment horizontal="center" vertical="center"/>
    </xf>
    <xf numFmtId="1" fontId="12" fillId="7" borderId="114" xfId="0" applyNumberFormat="1" applyFont="1" applyFill="1" applyBorder="1" applyAlignment="1">
      <alignment horizontal="center" vertical="center"/>
    </xf>
    <xf numFmtId="1" fontId="12" fillId="7" borderId="116" xfId="0" applyNumberFormat="1" applyFont="1" applyFill="1" applyBorder="1" applyAlignment="1">
      <alignment horizontal="center" vertical="center"/>
    </xf>
    <xf numFmtId="1" fontId="9" fillId="7" borderId="112" xfId="0" applyNumberFormat="1" applyFont="1" applyFill="1" applyBorder="1" applyAlignment="1">
      <alignment horizontal="center" vertical="center"/>
    </xf>
    <xf numFmtId="1" fontId="29" fillId="12" borderId="113" xfId="0" applyNumberFormat="1" applyFont="1" applyFill="1" applyBorder="1" applyAlignment="1">
      <alignment horizontal="center" vertical="center"/>
    </xf>
    <xf numFmtId="1" fontId="29" fillId="12" borderId="114" xfId="0" applyNumberFormat="1" applyFont="1" applyFill="1" applyBorder="1" applyAlignment="1">
      <alignment horizontal="center" vertical="center"/>
    </xf>
    <xf numFmtId="1" fontId="9" fillId="12" borderId="118" xfId="0" applyNumberFormat="1" applyFont="1" applyFill="1" applyBorder="1" applyAlignment="1">
      <alignment horizontal="center" vertical="center"/>
    </xf>
    <xf numFmtId="9" fontId="11" fillId="2" borderId="112" xfId="2" applyFont="1" applyFill="1" applyBorder="1" applyAlignment="1">
      <alignment horizontal="center" vertical="center"/>
    </xf>
    <xf numFmtId="1" fontId="9" fillId="13" borderId="113" xfId="0" applyNumberFormat="1" applyFont="1" applyFill="1" applyBorder="1" applyAlignment="1">
      <alignment horizontal="center" vertical="center"/>
    </xf>
    <xf numFmtId="1" fontId="9" fillId="13" borderId="115" xfId="0" applyNumberFormat="1" applyFont="1" applyFill="1" applyBorder="1" applyAlignment="1">
      <alignment horizontal="center" vertical="center"/>
    </xf>
    <xf numFmtId="0" fontId="12" fillId="3" borderId="113" xfId="0" applyFont="1" applyFill="1" applyBorder="1" applyAlignment="1">
      <alignment horizontal="center" vertical="center"/>
    </xf>
    <xf numFmtId="0" fontId="12" fillId="3" borderId="115" xfId="0" applyFont="1" applyFill="1" applyBorder="1" applyAlignment="1">
      <alignment horizontal="center" vertical="center"/>
    </xf>
    <xf numFmtId="0" fontId="18" fillId="3" borderId="115" xfId="0" applyFont="1" applyFill="1" applyBorder="1" applyAlignment="1">
      <alignment horizontal="center" vertical="center"/>
    </xf>
    <xf numFmtId="0" fontId="7" fillId="2" borderId="185" xfId="0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0" fontId="13" fillId="4" borderId="154" xfId="0" applyFont="1" applyFill="1" applyBorder="1" applyAlignment="1">
      <alignment horizontal="center" vertical="center"/>
    </xf>
    <xf numFmtId="0" fontId="13" fillId="4" borderId="152" xfId="0" applyFont="1" applyFill="1" applyBorder="1" applyAlignment="1">
      <alignment horizontal="center" vertical="center"/>
    </xf>
    <xf numFmtId="0" fontId="3" fillId="5" borderId="156" xfId="0" applyFont="1" applyFill="1" applyBorder="1" applyAlignment="1">
      <alignment horizontal="center" vertical="center"/>
    </xf>
    <xf numFmtId="0" fontId="13" fillId="2" borderId="154" xfId="0" applyFont="1" applyFill="1" applyBorder="1" applyAlignment="1">
      <alignment horizontal="center" vertical="center"/>
    </xf>
    <xf numFmtId="0" fontId="13" fillId="2" borderId="171" xfId="0" applyFont="1" applyFill="1" applyBorder="1" applyAlignment="1">
      <alignment horizontal="center" vertical="center"/>
    </xf>
    <xf numFmtId="0" fontId="3" fillId="2" borderId="156" xfId="0" applyFont="1" applyFill="1" applyBorder="1" applyAlignment="1">
      <alignment horizontal="center" vertical="center"/>
    </xf>
    <xf numFmtId="0" fontId="3" fillId="6" borderId="156" xfId="0" applyFont="1" applyFill="1" applyBorder="1" applyAlignment="1">
      <alignment horizontal="center" vertical="center"/>
    </xf>
    <xf numFmtId="0" fontId="13" fillId="6" borderId="172" xfId="0" applyFont="1" applyFill="1" applyBorder="1" applyAlignment="1">
      <alignment horizontal="center" vertical="center"/>
    </xf>
    <xf numFmtId="0" fontId="13" fillId="6" borderId="154" xfId="0" applyFont="1" applyFill="1" applyBorder="1" applyAlignment="1">
      <alignment horizontal="center" vertical="center"/>
    </xf>
    <xf numFmtId="0" fontId="13" fillId="6" borderId="171" xfId="0" applyFont="1" applyFill="1" applyBorder="1" applyAlignment="1">
      <alignment horizontal="center" vertical="center"/>
    </xf>
    <xf numFmtId="0" fontId="13" fillId="7" borderId="172" xfId="0" applyFont="1" applyFill="1" applyBorder="1" applyAlignment="1">
      <alignment horizontal="center" vertical="center"/>
    </xf>
    <xf numFmtId="0" fontId="13" fillId="7" borderId="154" xfId="0" applyFont="1" applyFill="1" applyBorder="1" applyAlignment="1">
      <alignment horizontal="center" vertical="center"/>
    </xf>
    <xf numFmtId="0" fontId="13" fillId="7" borderId="171" xfId="0" applyFont="1" applyFill="1" applyBorder="1" applyAlignment="1">
      <alignment horizontal="center" vertical="center"/>
    </xf>
    <xf numFmtId="0" fontId="3" fillId="7" borderId="156" xfId="0" applyFont="1" applyFill="1" applyBorder="1" applyAlignment="1">
      <alignment horizontal="center" vertical="center"/>
    </xf>
    <xf numFmtId="1" fontId="9" fillId="9" borderId="85" xfId="0" applyNumberFormat="1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 wrapText="1"/>
    </xf>
    <xf numFmtId="1" fontId="12" fillId="4" borderId="71" xfId="0" applyNumberFormat="1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1" fontId="9" fillId="4" borderId="81" xfId="0" applyNumberFormat="1" applyFont="1" applyFill="1" applyBorder="1" applyAlignment="1">
      <alignment horizontal="center" vertical="center"/>
    </xf>
    <xf numFmtId="1" fontId="9" fillId="5" borderId="71" xfId="0" applyNumberFormat="1" applyFont="1" applyFill="1" applyBorder="1" applyAlignment="1">
      <alignment horizontal="center" vertical="center"/>
    </xf>
    <xf numFmtId="1" fontId="9" fillId="5" borderId="82" xfId="0" applyNumberFormat="1" applyFont="1" applyFill="1" applyBorder="1" applyAlignment="1">
      <alignment horizontal="center" vertical="center"/>
    </xf>
    <xf numFmtId="1" fontId="9" fillId="5" borderId="81" xfId="0" applyNumberFormat="1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/>
    </xf>
    <xf numFmtId="1" fontId="12" fillId="2" borderId="71" xfId="0" applyNumberFormat="1" applyFont="1" applyFill="1" applyBorder="1" applyAlignment="1">
      <alignment horizontal="center" vertical="center"/>
    </xf>
    <xf numFmtId="1" fontId="12" fillId="2" borderId="82" xfId="0" applyNumberFormat="1" applyFont="1" applyFill="1" applyBorder="1" applyAlignment="1">
      <alignment horizontal="center" vertical="center"/>
    </xf>
    <xf numFmtId="1" fontId="9" fillId="2" borderId="81" xfId="0" applyNumberFormat="1" applyFont="1" applyFill="1" applyBorder="1" applyAlignment="1">
      <alignment horizontal="center" vertical="center"/>
    </xf>
    <xf numFmtId="1" fontId="12" fillId="2" borderId="83" xfId="0" applyNumberFormat="1" applyFont="1" applyFill="1" applyBorder="1" applyAlignment="1">
      <alignment horizontal="center" vertical="center"/>
    </xf>
    <xf numFmtId="1" fontId="9" fillId="11" borderId="35" xfId="0" applyNumberFormat="1" applyFont="1" applyFill="1" applyBorder="1" applyAlignment="1">
      <alignment horizontal="center" vertical="center"/>
    </xf>
    <xf numFmtId="1" fontId="9" fillId="11" borderId="71" xfId="0" applyNumberFormat="1" applyFont="1" applyFill="1" applyBorder="1" applyAlignment="1">
      <alignment horizontal="center" vertical="center"/>
    </xf>
    <xf numFmtId="1" fontId="9" fillId="11" borderId="36" xfId="0" applyNumberFormat="1" applyFont="1" applyFill="1" applyBorder="1" applyAlignment="1">
      <alignment horizontal="center" vertical="center"/>
    </xf>
    <xf numFmtId="1" fontId="9" fillId="6" borderId="81" xfId="0" applyNumberFormat="1" applyFont="1" applyFill="1" applyBorder="1" applyAlignment="1">
      <alignment horizontal="center" vertical="center"/>
    </xf>
    <xf numFmtId="1" fontId="12" fillId="6" borderId="83" xfId="0" applyNumberFormat="1" applyFont="1" applyFill="1" applyBorder="1" applyAlignment="1">
      <alignment horizontal="center" vertical="center"/>
    </xf>
    <xf numFmtId="1" fontId="12" fillId="6" borderId="71" xfId="0" applyNumberFormat="1" applyFont="1" applyFill="1" applyBorder="1" applyAlignment="1">
      <alignment horizontal="center" vertical="center"/>
    </xf>
    <xf numFmtId="1" fontId="12" fillId="6" borderId="82" xfId="0" applyNumberFormat="1" applyFont="1" applyFill="1" applyBorder="1" applyAlignment="1">
      <alignment horizontal="center" vertical="center"/>
    </xf>
    <xf numFmtId="1" fontId="12" fillId="7" borderId="83" xfId="0" applyNumberFormat="1" applyFont="1" applyFill="1" applyBorder="1" applyAlignment="1">
      <alignment horizontal="center" vertical="center"/>
    </xf>
    <xf numFmtId="1" fontId="12" fillId="7" borderId="71" xfId="0" applyNumberFormat="1" applyFont="1" applyFill="1" applyBorder="1" applyAlignment="1">
      <alignment horizontal="center" vertical="center"/>
    </xf>
    <xf numFmtId="1" fontId="12" fillId="7" borderId="82" xfId="0" applyNumberFormat="1" applyFont="1" applyFill="1" applyBorder="1" applyAlignment="1">
      <alignment horizontal="center" vertical="center"/>
    </xf>
    <xf numFmtId="1" fontId="9" fillId="7" borderId="81" xfId="0" applyNumberFormat="1" applyFont="1" applyFill="1" applyBorder="1" applyAlignment="1">
      <alignment horizontal="center" vertical="center"/>
    </xf>
    <xf numFmtId="1" fontId="29" fillId="12" borderId="35" xfId="0" applyNumberFormat="1" applyFont="1" applyFill="1" applyBorder="1" applyAlignment="1">
      <alignment horizontal="center" vertical="center"/>
    </xf>
    <xf numFmtId="1" fontId="29" fillId="12" borderId="71" xfId="0" applyNumberFormat="1" applyFont="1" applyFill="1" applyBorder="1" applyAlignment="1">
      <alignment horizontal="center" vertical="center"/>
    </xf>
    <xf numFmtId="1" fontId="9" fillId="12" borderId="84" xfId="0" applyNumberFormat="1" applyFont="1" applyFill="1" applyBorder="1" applyAlignment="1">
      <alignment horizontal="center" vertical="center"/>
    </xf>
    <xf numFmtId="1" fontId="9" fillId="13" borderId="35" xfId="0" applyNumberFormat="1" applyFont="1" applyFill="1" applyBorder="1" applyAlignment="1">
      <alignment horizontal="center" vertical="center"/>
    </xf>
    <xf numFmtId="1" fontId="9" fillId="13" borderId="36" xfId="0" applyNumberFormat="1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7" fillId="2" borderId="186" xfId="0" applyFont="1" applyFill="1" applyBorder="1" applyAlignment="1">
      <alignment horizontal="center" vertical="center"/>
    </xf>
    <xf numFmtId="1" fontId="11" fillId="12" borderId="160" xfId="0" applyNumberFormat="1" applyFont="1" applyFill="1" applyBorder="1" applyAlignment="1">
      <alignment horizontal="center" vertical="center"/>
    </xf>
    <xf numFmtId="1" fontId="11" fillId="12" borderId="161" xfId="0" applyNumberFormat="1" applyFont="1" applyFill="1" applyBorder="1" applyAlignment="1">
      <alignment horizontal="center" vertical="center"/>
    </xf>
    <xf numFmtId="1" fontId="11" fillId="12" borderId="162" xfId="0" applyNumberFormat="1" applyFont="1" applyFill="1" applyBorder="1" applyAlignment="1">
      <alignment horizontal="center" vertical="center"/>
    </xf>
    <xf numFmtId="9" fontId="11" fillId="2" borderId="149" xfId="2" applyFont="1" applyFill="1" applyBorder="1" applyAlignment="1">
      <alignment horizontal="center" vertical="center"/>
    </xf>
    <xf numFmtId="0" fontId="14" fillId="3" borderId="162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122" xfId="0" applyFont="1" applyFill="1" applyBorder="1" applyAlignment="1">
      <alignment horizontal="center" vertical="center" wrapText="1"/>
    </xf>
    <xf numFmtId="9" fontId="11" fillId="2" borderId="120" xfId="2" applyFont="1" applyFill="1" applyBorder="1" applyAlignment="1">
      <alignment horizontal="center" vertical="center"/>
    </xf>
    <xf numFmtId="0" fontId="14" fillId="3" borderId="123" xfId="0" applyFont="1" applyFill="1" applyBorder="1" applyAlignment="1">
      <alignment horizontal="center" vertical="center"/>
    </xf>
    <xf numFmtId="0" fontId="17" fillId="2" borderId="148" xfId="0" applyFont="1" applyFill="1" applyBorder="1" applyAlignment="1">
      <alignment horizontal="center" vertical="center"/>
    </xf>
    <xf numFmtId="0" fontId="9" fillId="6" borderId="61" xfId="0" applyFont="1" applyFill="1" applyBorder="1" applyAlignment="1">
      <alignment horizontal="center" vertical="center" wrapText="1"/>
    </xf>
    <xf numFmtId="1" fontId="12" fillId="4" borderId="61" xfId="0" applyNumberFormat="1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 wrapText="1"/>
    </xf>
    <xf numFmtId="0" fontId="12" fillId="4" borderId="62" xfId="0" applyFont="1" applyFill="1" applyBorder="1" applyAlignment="1">
      <alignment horizontal="center" vertical="center" wrapText="1"/>
    </xf>
    <xf numFmtId="1" fontId="9" fillId="4" borderId="57" xfId="0" applyNumberFormat="1" applyFont="1" applyFill="1" applyBorder="1" applyAlignment="1">
      <alignment horizontal="center" vertical="center"/>
    </xf>
    <xf numFmtId="1" fontId="12" fillId="5" borderId="61" xfId="0" applyNumberFormat="1" applyFont="1" applyFill="1" applyBorder="1" applyAlignment="1">
      <alignment horizontal="center" vertical="center"/>
    </xf>
    <xf numFmtId="1" fontId="9" fillId="5" borderId="61" xfId="0" applyNumberFormat="1" applyFont="1" applyFill="1" applyBorder="1" applyAlignment="1">
      <alignment horizontal="center" vertical="center"/>
    </xf>
    <xf numFmtId="1" fontId="9" fillId="5" borderId="97" xfId="0" applyNumberFormat="1" applyFont="1" applyFill="1" applyBorder="1" applyAlignment="1">
      <alignment horizontal="center" vertical="center"/>
    </xf>
    <xf numFmtId="1" fontId="9" fillId="5" borderId="57" xfId="0" applyNumberFormat="1" applyFont="1" applyFill="1" applyBorder="1" applyAlignment="1">
      <alignment horizontal="center" vertical="center"/>
    </xf>
    <xf numFmtId="1" fontId="12" fillId="2" borderId="99" xfId="0" applyNumberFormat="1" applyFont="1" applyFill="1" applyBorder="1" applyAlignment="1">
      <alignment horizontal="center" vertical="center"/>
    </xf>
    <xf numFmtId="1" fontId="12" fillId="2" borderId="61" xfId="0" applyNumberFormat="1" applyFont="1" applyFill="1" applyBorder="1" applyAlignment="1">
      <alignment horizontal="center" vertical="center"/>
    </xf>
    <xf numFmtId="1" fontId="12" fillId="2" borderId="97" xfId="0" applyNumberFormat="1" applyFont="1" applyFill="1" applyBorder="1" applyAlignment="1">
      <alignment horizontal="center" vertical="center"/>
    </xf>
    <xf numFmtId="1" fontId="9" fillId="2" borderId="57" xfId="0" applyNumberFormat="1" applyFont="1" applyFill="1" applyBorder="1" applyAlignment="1">
      <alignment horizontal="center" vertical="center"/>
    </xf>
    <xf numFmtId="1" fontId="9" fillId="11" borderId="58" xfId="0" applyNumberFormat="1" applyFont="1" applyFill="1" applyBorder="1" applyAlignment="1">
      <alignment horizontal="center" vertical="center"/>
    </xf>
    <xf numFmtId="1" fontId="9" fillId="11" borderId="61" xfId="0" applyNumberFormat="1" applyFont="1" applyFill="1" applyBorder="1" applyAlignment="1">
      <alignment horizontal="center" vertical="center"/>
    </xf>
    <xf numFmtId="1" fontId="9" fillId="11" borderId="62" xfId="0" applyNumberFormat="1" applyFont="1" applyFill="1" applyBorder="1" applyAlignment="1">
      <alignment horizontal="center" vertical="center"/>
    </xf>
    <xf numFmtId="1" fontId="27" fillId="0" borderId="187" xfId="0" applyNumberFormat="1" applyFont="1" applyFill="1" applyBorder="1" applyAlignment="1">
      <alignment horizontal="center" vertical="center"/>
    </xf>
    <xf numFmtId="1" fontId="27" fillId="0" borderId="188" xfId="0" applyNumberFormat="1" applyFont="1" applyFill="1" applyBorder="1" applyAlignment="1">
      <alignment horizontal="center" vertical="center"/>
    </xf>
    <xf numFmtId="1" fontId="9" fillId="6" borderId="57" xfId="0" applyNumberFormat="1" applyFont="1" applyFill="1" applyBorder="1" applyAlignment="1">
      <alignment horizontal="center" vertical="center"/>
    </xf>
    <xf numFmtId="1" fontId="12" fillId="6" borderId="99" xfId="0" applyNumberFormat="1" applyFont="1" applyFill="1" applyBorder="1" applyAlignment="1">
      <alignment horizontal="center" vertical="center"/>
    </xf>
    <xf numFmtId="1" fontId="12" fillId="6" borderId="61" xfId="0" applyNumberFormat="1" applyFont="1" applyFill="1" applyBorder="1" applyAlignment="1">
      <alignment horizontal="center" vertical="center"/>
    </xf>
    <xf numFmtId="1" fontId="12" fillId="6" borderId="97" xfId="0" applyNumberFormat="1" applyFont="1" applyFill="1" applyBorder="1" applyAlignment="1">
      <alignment horizontal="center" vertical="center"/>
    </xf>
    <xf numFmtId="1" fontId="12" fillId="7" borderId="99" xfId="0" applyNumberFormat="1" applyFont="1" applyFill="1" applyBorder="1" applyAlignment="1">
      <alignment horizontal="center" vertical="center"/>
    </xf>
    <xf numFmtId="1" fontId="12" fillId="7" borderId="61" xfId="0" applyNumberFormat="1" applyFont="1" applyFill="1" applyBorder="1" applyAlignment="1">
      <alignment horizontal="center" vertical="center"/>
    </xf>
    <xf numFmtId="1" fontId="12" fillId="7" borderId="97" xfId="0" applyNumberFormat="1" applyFont="1" applyFill="1" applyBorder="1" applyAlignment="1">
      <alignment horizontal="center" vertical="center"/>
    </xf>
    <xf numFmtId="1" fontId="9" fillId="7" borderId="57" xfId="0" applyNumberFormat="1" applyFont="1" applyFill="1" applyBorder="1" applyAlignment="1">
      <alignment horizontal="center" vertical="center"/>
    </xf>
    <xf numFmtId="1" fontId="29" fillId="12" borderId="58" xfId="0" applyNumberFormat="1" applyFont="1" applyFill="1" applyBorder="1" applyAlignment="1">
      <alignment horizontal="center" vertical="center"/>
    </xf>
    <xf numFmtId="1" fontId="29" fillId="12" borderId="61" xfId="0" applyNumberFormat="1" applyFont="1" applyFill="1" applyBorder="1" applyAlignment="1">
      <alignment horizontal="center" vertical="center"/>
    </xf>
    <xf numFmtId="1" fontId="29" fillId="12" borderId="62" xfId="0" applyNumberFormat="1" applyFont="1" applyFill="1" applyBorder="1" applyAlignment="1">
      <alignment horizontal="center" vertical="center"/>
    </xf>
    <xf numFmtId="1" fontId="9" fillId="12" borderId="189" xfId="0" applyNumberFormat="1" applyFont="1" applyFill="1" applyBorder="1" applyAlignment="1">
      <alignment horizontal="center" vertical="center"/>
    </xf>
    <xf numFmtId="164" fontId="3" fillId="2" borderId="57" xfId="0" applyNumberFormat="1" applyFont="1" applyFill="1" applyBorder="1" applyAlignment="1">
      <alignment horizontal="center" vertical="center"/>
    </xf>
    <xf numFmtId="165" fontId="13" fillId="2" borderId="58" xfId="2" applyNumberFormat="1" applyFont="1" applyFill="1" applyBorder="1" applyAlignment="1">
      <alignment horizontal="center" vertical="center"/>
    </xf>
    <xf numFmtId="165" fontId="13" fillId="2" borderId="61" xfId="2" applyNumberFormat="1" applyFont="1" applyFill="1" applyBorder="1" applyAlignment="1">
      <alignment horizontal="center" vertical="center"/>
    </xf>
    <xf numFmtId="165" fontId="27" fillId="2" borderId="61" xfId="0" applyNumberFormat="1" applyFont="1" applyFill="1" applyBorder="1" applyAlignment="1">
      <alignment horizontal="center" vertical="center"/>
    </xf>
    <xf numFmtId="165" fontId="3" fillId="2" borderId="61" xfId="0" applyNumberFormat="1" applyFont="1" applyFill="1" applyBorder="1" applyAlignment="1">
      <alignment horizontal="center" vertical="center"/>
    </xf>
    <xf numFmtId="165" fontId="3" fillId="2" borderId="62" xfId="0" applyNumberFormat="1" applyFont="1" applyFill="1" applyBorder="1" applyAlignment="1">
      <alignment horizontal="center" vertical="center"/>
    </xf>
    <xf numFmtId="9" fontId="11" fillId="2" borderId="57" xfId="2" applyFont="1" applyFill="1" applyBorder="1" applyAlignment="1">
      <alignment horizontal="center" vertical="center"/>
    </xf>
    <xf numFmtId="1" fontId="9" fillId="13" borderId="58" xfId="0" applyNumberFormat="1" applyFont="1" applyFill="1" applyBorder="1" applyAlignment="1">
      <alignment horizontal="center" vertical="center"/>
    </xf>
    <xf numFmtId="1" fontId="9" fillId="13" borderId="62" xfId="0" applyNumberFormat="1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99" xfId="0" applyFont="1" applyFill="1" applyBorder="1" applyAlignment="1">
      <alignment horizontal="center" vertical="center"/>
    </xf>
    <xf numFmtId="0" fontId="7" fillId="6" borderId="89" xfId="0" applyFont="1" applyFill="1" applyBorder="1" applyAlignment="1">
      <alignment horizontal="center" vertical="center"/>
    </xf>
    <xf numFmtId="0" fontId="7" fillId="6" borderId="185" xfId="0" applyFont="1" applyFill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13" fillId="4" borderId="106" xfId="0" applyFont="1" applyFill="1" applyBorder="1" applyAlignment="1">
      <alignment horizontal="center" vertical="center"/>
    </xf>
    <xf numFmtId="0" fontId="13" fillId="4" borderId="107" xfId="0" applyFont="1" applyFill="1" applyBorder="1" applyAlignment="1">
      <alignment horizontal="center" vertical="center"/>
    </xf>
    <xf numFmtId="0" fontId="3" fillId="5" borderId="104" xfId="0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3" fillId="6" borderId="104" xfId="0" applyFont="1" applyFill="1" applyBorder="1" applyAlignment="1">
      <alignment horizontal="center" vertical="center"/>
    </xf>
    <xf numFmtId="0" fontId="13" fillId="6" borderId="109" xfId="0" applyFont="1" applyFill="1" applyBorder="1" applyAlignment="1">
      <alignment horizontal="center" vertical="center"/>
    </xf>
    <xf numFmtId="0" fontId="13" fillId="6" borderId="106" xfId="0" applyFont="1" applyFill="1" applyBorder="1" applyAlignment="1">
      <alignment horizontal="center" vertical="center"/>
    </xf>
    <xf numFmtId="0" fontId="13" fillId="6" borderId="108" xfId="0" applyFont="1" applyFill="1" applyBorder="1" applyAlignment="1">
      <alignment horizontal="center" vertical="center"/>
    </xf>
    <xf numFmtId="0" fontId="13" fillId="7" borderId="109" xfId="0" applyFont="1" applyFill="1" applyBorder="1" applyAlignment="1">
      <alignment horizontal="center" vertical="center"/>
    </xf>
    <xf numFmtId="0" fontId="13" fillId="7" borderId="106" xfId="0" applyFont="1" applyFill="1" applyBorder="1" applyAlignment="1">
      <alignment horizontal="center" vertical="center"/>
    </xf>
    <xf numFmtId="0" fontId="13" fillId="7" borderId="108" xfId="0" applyFont="1" applyFill="1" applyBorder="1" applyAlignment="1">
      <alignment horizontal="center" vertical="center"/>
    </xf>
    <xf numFmtId="0" fontId="3" fillId="7" borderId="104" xfId="0" applyFont="1" applyFill="1" applyBorder="1" applyAlignment="1">
      <alignment horizontal="center" vertical="center"/>
    </xf>
    <xf numFmtId="9" fontId="11" fillId="2" borderId="104" xfId="2" applyFont="1" applyFill="1" applyBorder="1" applyAlignment="1">
      <alignment horizontal="center" vertical="center"/>
    </xf>
    <xf numFmtId="0" fontId="7" fillId="6" borderId="144" xfId="0" applyFont="1" applyFill="1" applyBorder="1" applyAlignment="1">
      <alignment horizontal="center" vertical="center"/>
    </xf>
    <xf numFmtId="0" fontId="7" fillId="6" borderId="190" xfId="0" applyFont="1" applyFill="1" applyBorder="1" applyAlignment="1">
      <alignment horizontal="center" vertical="center"/>
    </xf>
    <xf numFmtId="0" fontId="7" fillId="6" borderId="148" xfId="0" applyFont="1" applyFill="1" applyBorder="1" applyAlignment="1">
      <alignment horizontal="center" vertical="center"/>
    </xf>
    <xf numFmtId="1" fontId="27" fillId="5" borderId="65" xfId="0" applyNumberFormat="1" applyFont="1" applyFill="1" applyBorder="1" applyAlignment="1">
      <alignment horizontal="center" vertical="center"/>
    </xf>
    <xf numFmtId="1" fontId="27" fillId="5" borderId="39" xfId="0" applyNumberFormat="1" applyFont="1" applyFill="1" applyBorder="1" applyAlignment="1">
      <alignment horizontal="center" vertical="center"/>
    </xf>
    <xf numFmtId="1" fontId="28" fillId="5" borderId="39" xfId="0" applyNumberFormat="1" applyFont="1" applyFill="1" applyBorder="1" applyAlignment="1">
      <alignment horizontal="center" vertical="center"/>
    </xf>
    <xf numFmtId="1" fontId="28" fillId="5" borderId="114" xfId="0" applyNumberFormat="1" applyFont="1" applyFill="1" applyBorder="1" applyAlignment="1">
      <alignment horizontal="center" vertical="center"/>
    </xf>
    <xf numFmtId="1" fontId="27" fillId="5" borderId="106" xfId="0" applyNumberFormat="1" applyFont="1" applyFill="1" applyBorder="1" applyAlignment="1">
      <alignment horizontal="center" vertical="center"/>
    </xf>
    <xf numFmtId="1" fontId="27" fillId="5" borderId="122" xfId="0" applyNumberFormat="1" applyFont="1" applyFill="1" applyBorder="1" applyAlignment="1">
      <alignment horizontal="center" vertical="center"/>
    </xf>
    <xf numFmtId="1" fontId="27" fillId="5" borderId="71" xfId="0" applyNumberFormat="1" applyFont="1" applyFill="1" applyBorder="1" applyAlignment="1">
      <alignment horizontal="center" vertical="center"/>
    </xf>
    <xf numFmtId="1" fontId="27" fillId="5" borderId="154" xfId="0" applyNumberFormat="1" applyFont="1" applyFill="1" applyBorder="1" applyAlignment="1">
      <alignment horizontal="center" vertical="center"/>
    </xf>
    <xf numFmtId="1" fontId="27" fillId="5" borderId="161" xfId="0" applyNumberFormat="1" applyFont="1" applyFill="1" applyBorder="1" applyAlignment="1">
      <alignment horizontal="center" vertical="center"/>
    </xf>
    <xf numFmtId="1" fontId="28" fillId="5" borderId="71" xfId="0" applyNumberFormat="1" applyFont="1" applyFill="1" applyBorder="1" applyAlignment="1">
      <alignment horizontal="center" vertical="center"/>
    </xf>
    <xf numFmtId="1" fontId="27" fillId="5" borderId="114" xfId="0" applyNumberFormat="1" applyFont="1" applyFill="1" applyBorder="1" applyAlignment="1">
      <alignment horizontal="center" vertical="center"/>
    </xf>
    <xf numFmtId="1" fontId="28" fillId="5" borderId="61" xfId="0" applyNumberFormat="1" applyFont="1" applyFill="1" applyBorder="1" applyAlignment="1">
      <alignment horizontal="center" vertical="center"/>
    </xf>
    <xf numFmtId="1" fontId="12" fillId="9" borderId="64" xfId="0" applyNumberFormat="1" applyFont="1" applyFill="1" applyBorder="1" applyAlignment="1">
      <alignment horizontal="center" vertical="center"/>
    </xf>
    <xf numFmtId="1" fontId="12" fillId="9" borderId="49" xfId="0" applyNumberFormat="1" applyFont="1" applyFill="1" applyBorder="1" applyAlignment="1">
      <alignment horizontal="center" vertical="center"/>
    </xf>
    <xf numFmtId="1" fontId="12" fillId="9" borderId="113" xfId="0" applyNumberFormat="1" applyFont="1" applyFill="1" applyBorder="1" applyAlignment="1">
      <alignment horizontal="center" vertical="center"/>
    </xf>
    <xf numFmtId="1" fontId="12" fillId="9" borderId="105" xfId="0" applyNumberFormat="1" applyFont="1" applyFill="1" applyBorder="1" applyAlignment="1">
      <alignment horizontal="center" vertical="center"/>
    </xf>
    <xf numFmtId="1" fontId="12" fillId="9" borderId="121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1" fontId="12" fillId="9" borderId="153" xfId="0" applyNumberFormat="1" applyFont="1" applyFill="1" applyBorder="1" applyAlignment="1">
      <alignment horizontal="center" vertical="center"/>
    </xf>
    <xf numFmtId="1" fontId="12" fillId="9" borderId="160" xfId="0" applyNumberFormat="1" applyFont="1" applyFill="1" applyBorder="1" applyAlignment="1">
      <alignment horizontal="center" vertical="center"/>
    </xf>
    <xf numFmtId="1" fontId="12" fillId="9" borderId="58" xfId="0" applyNumberFormat="1" applyFont="1" applyFill="1" applyBorder="1" applyAlignment="1">
      <alignment horizontal="center" vertical="center"/>
    </xf>
    <xf numFmtId="0" fontId="3" fillId="2" borderId="150" xfId="0" applyFont="1" applyFill="1" applyBorder="1" applyAlignment="1">
      <alignment horizontal="center" vertical="center" wrapText="1"/>
    </xf>
    <xf numFmtId="0" fontId="3" fillId="2" borderId="151" xfId="0" applyFont="1" applyFill="1" applyBorder="1" applyAlignment="1">
      <alignment horizontal="center" vertical="center" wrapText="1"/>
    </xf>
    <xf numFmtId="0" fontId="3" fillId="2" borderId="191" xfId="0" applyFont="1" applyFill="1" applyBorder="1" applyAlignment="1">
      <alignment horizontal="center" vertical="center" wrapText="1"/>
    </xf>
    <xf numFmtId="9" fontId="13" fillId="2" borderId="73" xfId="2" applyFont="1" applyFill="1" applyBorder="1" applyAlignment="1">
      <alignment horizontal="center" vertical="center"/>
    </xf>
    <xf numFmtId="9" fontId="13" fillId="2" borderId="71" xfId="2" applyFont="1" applyFill="1" applyBorder="1" applyAlignment="1">
      <alignment horizontal="center" vertical="center"/>
    </xf>
    <xf numFmtId="9" fontId="8" fillId="2" borderId="71" xfId="2" applyFont="1" applyFill="1" applyBorder="1" applyAlignment="1">
      <alignment horizontal="center" vertical="center"/>
    </xf>
    <xf numFmtId="9" fontId="8" fillId="2" borderId="36" xfId="2" applyFont="1" applyFill="1" applyBorder="1" applyAlignment="1">
      <alignment horizontal="center" vertical="center"/>
    </xf>
    <xf numFmtId="9" fontId="13" fillId="2" borderId="74" xfId="2" applyFont="1" applyFill="1" applyBorder="1" applyAlignment="1">
      <alignment horizontal="center" vertical="center"/>
    </xf>
    <xf numFmtId="9" fontId="8" fillId="2" borderId="74" xfId="2" applyFont="1" applyFill="1" applyBorder="1" applyAlignment="1">
      <alignment horizontal="center" vertical="center"/>
    </xf>
    <xf numFmtId="9" fontId="8" fillId="2" borderId="75" xfId="2" applyFont="1" applyFill="1" applyBorder="1" applyAlignment="1">
      <alignment horizontal="center" vertical="center"/>
    </xf>
    <xf numFmtId="9" fontId="13" fillId="2" borderId="64" xfId="2" applyFont="1" applyFill="1" applyBorder="1" applyAlignment="1">
      <alignment horizontal="center" vertical="center"/>
    </xf>
    <xf numFmtId="9" fontId="13" fillId="2" borderId="65" xfId="2" applyFont="1" applyFill="1" applyBorder="1" applyAlignment="1">
      <alignment horizontal="center" vertical="center"/>
    </xf>
    <xf numFmtId="9" fontId="3" fillId="2" borderId="84" xfId="2" applyFont="1" applyFill="1" applyBorder="1" applyAlignment="1">
      <alignment horizontal="center" vertical="center"/>
    </xf>
    <xf numFmtId="9" fontId="3" fillId="2" borderId="78" xfId="2" applyFont="1" applyFill="1" applyBorder="1" applyAlignment="1">
      <alignment horizontal="center" vertical="center"/>
    </xf>
    <xf numFmtId="1" fontId="27" fillId="5" borderId="74" xfId="0" applyNumberFormat="1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" fontId="3" fillId="9" borderId="192" xfId="0" applyNumberFormat="1" applyFont="1" applyFill="1" applyBorder="1" applyAlignment="1">
      <alignment horizontal="center" vertical="center"/>
    </xf>
    <xf numFmtId="0" fontId="7" fillId="6" borderId="193" xfId="0" applyFont="1" applyFill="1" applyBorder="1" applyAlignment="1">
      <alignment horizontal="center" vertical="center"/>
    </xf>
    <xf numFmtId="1" fontId="9" fillId="9" borderId="194" xfId="0" applyNumberFormat="1" applyFont="1" applyFill="1" applyBorder="1" applyAlignment="1">
      <alignment horizontal="center" vertical="center"/>
    </xf>
    <xf numFmtId="9" fontId="29" fillId="2" borderId="19" xfId="2" applyFont="1" applyFill="1" applyBorder="1" applyAlignment="1">
      <alignment horizontal="center" vertical="center"/>
    </xf>
    <xf numFmtId="0" fontId="12" fillId="0" borderId="195" xfId="0" applyFont="1" applyFill="1" applyBorder="1" applyAlignment="1">
      <alignment horizontal="center" vertical="center" wrapText="1"/>
    </xf>
    <xf numFmtId="0" fontId="12" fillId="0" borderId="196" xfId="0" applyFont="1" applyFill="1" applyBorder="1" applyAlignment="1">
      <alignment horizontal="center" vertical="center" wrapText="1"/>
    </xf>
    <xf numFmtId="0" fontId="12" fillId="0" borderId="197" xfId="0" applyFont="1" applyFill="1" applyBorder="1" applyAlignment="1">
      <alignment horizontal="center" vertical="center" wrapText="1"/>
    </xf>
    <xf numFmtId="0" fontId="12" fillId="0" borderId="198" xfId="0" applyFont="1" applyFill="1" applyBorder="1" applyAlignment="1">
      <alignment horizontal="center" vertical="center" wrapText="1"/>
    </xf>
    <xf numFmtId="0" fontId="12" fillId="0" borderId="199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0" borderId="200" xfId="0" applyFont="1" applyFill="1" applyBorder="1" applyAlignment="1">
      <alignment horizontal="center" vertical="center" wrapText="1"/>
    </xf>
    <xf numFmtId="0" fontId="12" fillId="0" borderId="201" xfId="0" applyFont="1" applyFill="1" applyBorder="1" applyAlignment="1">
      <alignment horizontal="center" vertical="center" wrapText="1"/>
    </xf>
    <xf numFmtId="0" fontId="12" fillId="0" borderId="202" xfId="0" applyFont="1" applyFill="1" applyBorder="1" applyAlignment="1">
      <alignment horizontal="center" vertical="center" wrapText="1"/>
    </xf>
    <xf numFmtId="0" fontId="12" fillId="0" borderId="20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12" xfId="0" applyFont="1" applyFill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center" vertical="center" wrapText="1"/>
    </xf>
    <xf numFmtId="0" fontId="12" fillId="0" borderId="120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 wrapText="1"/>
    </xf>
    <xf numFmtId="0" fontId="12" fillId="0" borderId="156" xfId="0" applyFont="1" applyFill="1" applyBorder="1" applyAlignment="1">
      <alignment horizontal="center" vertical="center" wrapText="1"/>
    </xf>
    <xf numFmtId="0" fontId="12" fillId="0" borderId="149" xfId="0" applyFont="1" applyFill="1" applyBorder="1" applyAlignment="1">
      <alignment horizontal="center" vertical="center" wrapText="1"/>
    </xf>
    <xf numFmtId="0" fontId="12" fillId="0" borderId="204" xfId="0" applyFont="1" applyFill="1" applyBorder="1" applyAlignment="1">
      <alignment horizontal="center" vertical="center" wrapText="1"/>
    </xf>
    <xf numFmtId="0" fontId="12" fillId="0" borderId="205" xfId="0" applyFont="1" applyFill="1" applyBorder="1" applyAlignment="1">
      <alignment horizontal="center" vertical="center" wrapText="1"/>
    </xf>
    <xf numFmtId="165" fontId="5" fillId="2" borderId="27" xfId="0" applyNumberFormat="1" applyFont="1" applyFill="1" applyBorder="1" applyAlignment="1">
      <alignment vertical="center" wrapText="1"/>
    </xf>
    <xf numFmtId="165" fontId="5" fillId="2" borderId="22" xfId="0" applyNumberFormat="1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0" fontId="6" fillId="2" borderId="76" xfId="0" applyFont="1" applyFill="1" applyBorder="1" applyAlignment="1">
      <alignment horizontal="center" vertical="center" wrapText="1"/>
    </xf>
    <xf numFmtId="10" fontId="5" fillId="2" borderId="24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3" fillId="3" borderId="12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116" xfId="0" applyFont="1" applyFill="1" applyBorder="1" applyAlignment="1">
      <alignment horizontal="center" vertical="center"/>
    </xf>
    <xf numFmtId="0" fontId="13" fillId="3" borderId="108" xfId="0" applyFont="1" applyFill="1" applyBorder="1" applyAlignment="1">
      <alignment horizontal="center" vertical="center"/>
    </xf>
    <xf numFmtId="0" fontId="13" fillId="3" borderId="124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center" vertical="center"/>
    </xf>
    <xf numFmtId="0" fontId="13" fillId="3" borderId="171" xfId="0" applyFont="1" applyFill="1" applyBorder="1" applyAlignment="1">
      <alignment horizontal="center" vertical="center"/>
    </xf>
    <xf numFmtId="0" fontId="13" fillId="3" borderId="163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3" fillId="3" borderId="116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18" fillId="3" borderId="113" xfId="0" applyFont="1" applyFill="1" applyBorder="1" applyAlignment="1">
      <alignment horizontal="center" vertical="center"/>
    </xf>
    <xf numFmtId="0" fontId="14" fillId="3" borderId="153" xfId="0" applyFont="1" applyFill="1" applyBorder="1" applyAlignment="1">
      <alignment horizontal="center" vertical="center"/>
    </xf>
    <xf numFmtId="0" fontId="14" fillId="3" borderId="160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4" fillId="3" borderId="105" xfId="0" applyFont="1" applyFill="1" applyBorder="1" applyAlignment="1">
      <alignment horizontal="center" vertical="center"/>
    </xf>
    <xf numFmtId="0" fontId="14" fillId="3" borderId="121" xfId="0" applyFont="1" applyFill="1" applyBorder="1" applyAlignment="1">
      <alignment horizontal="center" vertical="center"/>
    </xf>
    <xf numFmtId="0" fontId="13" fillId="3" borderId="129" xfId="0" applyFont="1" applyFill="1" applyBorder="1" applyAlignment="1">
      <alignment horizontal="center" vertical="center"/>
    </xf>
    <xf numFmtId="0" fontId="12" fillId="3" borderId="117" xfId="0" applyFont="1" applyFill="1" applyBorder="1" applyAlignment="1">
      <alignment horizontal="center" vertical="center"/>
    </xf>
    <xf numFmtId="0" fontId="13" fillId="3" borderId="172" xfId="0" applyFont="1" applyFill="1" applyBorder="1" applyAlignment="1">
      <alignment horizontal="center" vertical="center"/>
    </xf>
    <xf numFmtId="0" fontId="7" fillId="2" borderId="144" xfId="0" applyFont="1" applyFill="1" applyBorder="1" applyAlignment="1">
      <alignment horizontal="center" vertical="center"/>
    </xf>
    <xf numFmtId="1" fontId="12" fillId="9" borderId="60" xfId="0" applyNumberFormat="1" applyFont="1" applyFill="1" applyBorder="1" applyAlignment="1">
      <alignment horizontal="center" vertical="center"/>
    </xf>
    <xf numFmtId="0" fontId="3" fillId="6" borderId="209" xfId="0" applyFont="1" applyFill="1" applyBorder="1" applyAlignment="1">
      <alignment horizontal="center" vertical="center" wrapText="1"/>
    </xf>
    <xf numFmtId="1" fontId="13" fillId="4" borderId="209" xfId="0" applyNumberFormat="1" applyFont="1" applyFill="1" applyBorder="1" applyAlignment="1">
      <alignment horizontal="center" vertical="center"/>
    </xf>
    <xf numFmtId="0" fontId="13" fillId="4" borderId="209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1" fontId="3" fillId="4" borderId="204" xfId="0" applyNumberFormat="1" applyFont="1" applyFill="1" applyBorder="1" applyAlignment="1">
      <alignment horizontal="center" vertical="center"/>
    </xf>
    <xf numFmtId="1" fontId="13" fillId="5" borderId="209" xfId="0" applyNumberFormat="1" applyFont="1" applyFill="1" applyBorder="1" applyAlignment="1">
      <alignment horizontal="center" vertical="center"/>
    </xf>
    <xf numFmtId="1" fontId="27" fillId="5" borderId="209" xfId="0" applyNumberFormat="1" applyFont="1" applyFill="1" applyBorder="1" applyAlignment="1">
      <alignment horizontal="center" vertical="center"/>
    </xf>
    <xf numFmtId="1" fontId="3" fillId="5" borderId="209" xfId="0" applyNumberFormat="1" applyFont="1" applyFill="1" applyBorder="1" applyAlignment="1">
      <alignment horizontal="center" vertical="center"/>
    </xf>
    <xf numFmtId="1" fontId="3" fillId="5" borderId="210" xfId="0" applyNumberFormat="1" applyFont="1" applyFill="1" applyBorder="1" applyAlignment="1">
      <alignment horizontal="center" vertical="center"/>
    </xf>
    <xf numFmtId="1" fontId="3" fillId="5" borderId="204" xfId="0" applyNumberFormat="1" applyFont="1" applyFill="1" applyBorder="1" applyAlignment="1">
      <alignment horizontal="center" vertical="center"/>
    </xf>
    <xf numFmtId="0" fontId="13" fillId="2" borderId="182" xfId="0" applyFont="1" applyFill="1" applyBorder="1" applyAlignment="1">
      <alignment horizontal="center" vertical="center"/>
    </xf>
    <xf numFmtId="1" fontId="13" fillId="2" borderId="209" xfId="0" applyNumberFormat="1" applyFont="1" applyFill="1" applyBorder="1" applyAlignment="1">
      <alignment horizontal="center" vertical="center"/>
    </xf>
    <xf numFmtId="1" fontId="13" fillId="2" borderId="210" xfId="0" applyNumberFormat="1" applyFont="1" applyFill="1" applyBorder="1" applyAlignment="1">
      <alignment horizontal="center" vertical="center"/>
    </xf>
    <xf numFmtId="1" fontId="3" fillId="2" borderId="204" xfId="0" applyNumberFormat="1" applyFont="1" applyFill="1" applyBorder="1" applyAlignment="1">
      <alignment horizontal="center" vertical="center"/>
    </xf>
    <xf numFmtId="1" fontId="13" fillId="2" borderId="182" xfId="0" applyNumberFormat="1" applyFont="1" applyFill="1" applyBorder="1" applyAlignment="1">
      <alignment horizontal="center" vertical="center"/>
    </xf>
    <xf numFmtId="1" fontId="3" fillId="11" borderId="60" xfId="0" applyNumberFormat="1" applyFont="1" applyFill="1" applyBorder="1" applyAlignment="1">
      <alignment horizontal="center" vertical="center"/>
    </xf>
    <xf numFmtId="1" fontId="3" fillId="11" borderId="209" xfId="0" applyNumberFormat="1" applyFont="1" applyFill="1" applyBorder="1" applyAlignment="1">
      <alignment horizontal="center" vertical="center"/>
    </xf>
    <xf numFmtId="1" fontId="3" fillId="11" borderId="59" xfId="0" applyNumberFormat="1" applyFont="1" applyFill="1" applyBorder="1" applyAlignment="1">
      <alignment horizontal="center" vertical="center"/>
    </xf>
    <xf numFmtId="1" fontId="27" fillId="0" borderId="211" xfId="0" applyNumberFormat="1" applyFont="1" applyFill="1" applyBorder="1" applyAlignment="1">
      <alignment horizontal="center" vertical="center"/>
    </xf>
    <xf numFmtId="1" fontId="27" fillId="0" borderId="212" xfId="0" applyNumberFormat="1" applyFont="1" applyFill="1" applyBorder="1" applyAlignment="1">
      <alignment horizontal="center" vertical="center"/>
    </xf>
    <xf numFmtId="1" fontId="3" fillId="6" borderId="204" xfId="0" applyNumberFormat="1" applyFont="1" applyFill="1" applyBorder="1" applyAlignment="1">
      <alignment horizontal="center" vertical="center"/>
    </xf>
    <xf numFmtId="1" fontId="13" fillId="6" borderId="182" xfId="0" applyNumberFormat="1" applyFont="1" applyFill="1" applyBorder="1" applyAlignment="1">
      <alignment horizontal="center" vertical="center"/>
    </xf>
    <xf numFmtId="1" fontId="13" fillId="6" borderId="209" xfId="0" applyNumberFormat="1" applyFont="1" applyFill="1" applyBorder="1" applyAlignment="1">
      <alignment horizontal="center" vertical="center"/>
    </xf>
    <xf numFmtId="1" fontId="13" fillId="6" borderId="210" xfId="0" applyNumberFormat="1" applyFont="1" applyFill="1" applyBorder="1" applyAlignment="1">
      <alignment horizontal="center" vertical="center"/>
    </xf>
    <xf numFmtId="1" fontId="13" fillId="7" borderId="182" xfId="0" applyNumberFormat="1" applyFont="1" applyFill="1" applyBorder="1" applyAlignment="1">
      <alignment horizontal="center" vertical="center"/>
    </xf>
    <xf numFmtId="1" fontId="13" fillId="7" borderId="209" xfId="0" applyNumberFormat="1" applyFont="1" applyFill="1" applyBorder="1" applyAlignment="1">
      <alignment horizontal="center" vertical="center"/>
    </xf>
    <xf numFmtId="1" fontId="13" fillId="7" borderId="210" xfId="0" applyNumberFormat="1" applyFont="1" applyFill="1" applyBorder="1" applyAlignment="1">
      <alignment horizontal="center" vertical="center"/>
    </xf>
    <xf numFmtId="1" fontId="3" fillId="7" borderId="204" xfId="0" applyNumberFormat="1" applyFont="1" applyFill="1" applyBorder="1" applyAlignment="1">
      <alignment horizontal="center" vertical="center"/>
    </xf>
    <xf numFmtId="1" fontId="11" fillId="12" borderId="60" xfId="0" applyNumberFormat="1" applyFont="1" applyFill="1" applyBorder="1" applyAlignment="1">
      <alignment horizontal="center" vertical="center"/>
    </xf>
    <xf numFmtId="1" fontId="11" fillId="12" borderId="209" xfId="0" applyNumberFormat="1" applyFont="1" applyFill="1" applyBorder="1" applyAlignment="1">
      <alignment horizontal="center" vertical="center"/>
    </xf>
    <xf numFmtId="1" fontId="11" fillId="12" borderId="59" xfId="0" applyNumberFormat="1" applyFont="1" applyFill="1" applyBorder="1" applyAlignment="1">
      <alignment horizontal="center" vertical="center"/>
    </xf>
    <xf numFmtId="1" fontId="3" fillId="12" borderId="213" xfId="0" applyNumberFormat="1" applyFont="1" applyFill="1" applyBorder="1" applyAlignment="1">
      <alignment horizontal="center" vertical="center"/>
    </xf>
    <xf numFmtId="164" fontId="3" fillId="2" borderId="204" xfId="0" applyNumberFormat="1" applyFont="1" applyFill="1" applyBorder="1" applyAlignment="1">
      <alignment horizontal="center" vertical="center"/>
    </xf>
    <xf numFmtId="165" fontId="13" fillId="2" borderId="60" xfId="2" applyNumberFormat="1" applyFont="1" applyFill="1" applyBorder="1" applyAlignment="1">
      <alignment horizontal="center" vertical="center"/>
    </xf>
    <xf numFmtId="165" fontId="13" fillId="2" borderId="209" xfId="2" applyNumberFormat="1" applyFont="1" applyFill="1" applyBorder="1" applyAlignment="1">
      <alignment horizontal="center" vertical="center"/>
    </xf>
    <xf numFmtId="165" fontId="27" fillId="2" borderId="209" xfId="0" applyNumberFormat="1" applyFont="1" applyFill="1" applyBorder="1" applyAlignment="1">
      <alignment horizontal="center" vertical="center"/>
    </xf>
    <xf numFmtId="165" fontId="3" fillId="2" borderId="209" xfId="0" applyNumberFormat="1" applyFont="1" applyFill="1" applyBorder="1" applyAlignment="1">
      <alignment horizontal="center" vertical="center"/>
    </xf>
    <xf numFmtId="165" fontId="3" fillId="2" borderId="59" xfId="0" applyNumberFormat="1" applyFont="1" applyFill="1" applyBorder="1" applyAlignment="1">
      <alignment horizontal="center" vertical="center"/>
    </xf>
    <xf numFmtId="9" fontId="11" fillId="2" borderId="204" xfId="2" applyFont="1" applyFill="1" applyBorder="1" applyAlignment="1">
      <alignment horizontal="center" vertical="center"/>
    </xf>
    <xf numFmtId="1" fontId="3" fillId="13" borderId="60" xfId="0" applyNumberFormat="1" applyFont="1" applyFill="1" applyBorder="1" applyAlignment="1">
      <alignment horizontal="center" vertical="center"/>
    </xf>
    <xf numFmtId="1" fontId="3" fillId="13" borderId="59" xfId="0" applyNumberFormat="1" applyFont="1" applyFill="1" applyBorder="1" applyAlignment="1">
      <alignment horizontal="center" vertical="center"/>
    </xf>
    <xf numFmtId="0" fontId="13" fillId="3" borderId="2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74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8" fillId="11" borderId="40" xfId="0" applyFont="1" applyFill="1" applyBorder="1" applyAlignment="1">
      <alignment horizontal="center" vertical="center" wrapText="1"/>
    </xf>
    <xf numFmtId="0" fontId="8" fillId="11" borderId="7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1" borderId="49" xfId="0" applyFont="1" applyFill="1" applyBorder="1" applyAlignment="1">
      <alignment horizontal="center" vertical="center" wrapText="1"/>
    </xf>
    <xf numFmtId="0" fontId="7" fillId="11" borderId="73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textRotation="90" wrapText="1"/>
    </xf>
    <xf numFmtId="0" fontId="3" fillId="12" borderId="39" xfId="0" applyFont="1" applyFill="1" applyBorder="1" applyAlignment="1">
      <alignment horizontal="center" vertical="center" textRotation="90" wrapText="1"/>
    </xf>
    <xf numFmtId="0" fontId="3" fillId="12" borderId="74" xfId="0" applyFont="1" applyFill="1" applyBorder="1" applyAlignment="1">
      <alignment horizontal="center" vertical="center" textRotation="90" wrapText="1"/>
    </xf>
    <xf numFmtId="0" fontId="3" fillId="12" borderId="23" xfId="0" applyFont="1" applyFill="1" applyBorder="1" applyAlignment="1">
      <alignment horizontal="center" vertical="center" textRotation="90" wrapText="1"/>
    </xf>
    <xf numFmtId="0" fontId="3" fillId="12" borderId="40" xfId="0" applyFont="1" applyFill="1" applyBorder="1" applyAlignment="1">
      <alignment horizontal="center" vertical="center" textRotation="90" wrapText="1"/>
    </xf>
    <xf numFmtId="0" fontId="3" fillId="12" borderId="75" xfId="0" applyFont="1" applyFill="1" applyBorder="1" applyAlignment="1">
      <alignment horizontal="center" vertical="center" textRotation="90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53" xfId="0" applyFont="1" applyFill="1" applyBorder="1" applyAlignment="1">
      <alignment horizontal="center" vertical="center" wrapText="1"/>
    </xf>
    <xf numFmtId="0" fontId="3" fillId="12" borderId="78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206" xfId="0" applyFont="1" applyFill="1" applyBorder="1" applyAlignment="1">
      <alignment horizontal="center" vertical="center" wrapText="1"/>
    </xf>
    <xf numFmtId="0" fontId="3" fillId="2" borderId="207" xfId="0" applyFont="1" applyFill="1" applyBorder="1" applyAlignment="1">
      <alignment horizontal="center" vertical="center" wrapText="1"/>
    </xf>
    <xf numFmtId="0" fontId="3" fillId="2" borderId="20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2" fillId="2" borderId="140" xfId="0" applyFont="1" applyFill="1" applyBorder="1" applyAlignment="1">
      <alignment horizontal="center" vertical="center" wrapText="1"/>
    </xf>
    <xf numFmtId="0" fontId="2" fillId="2" borderId="141" xfId="0" applyFont="1" applyFill="1" applyBorder="1" applyAlignment="1">
      <alignment horizontal="center" vertical="center" wrapText="1"/>
    </xf>
    <xf numFmtId="0" fontId="2" fillId="2" borderId="14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textRotation="90" wrapText="1"/>
    </xf>
    <xf numFmtId="0" fontId="9" fillId="9" borderId="38" xfId="0" applyFont="1" applyFill="1" applyBorder="1" applyAlignment="1">
      <alignment horizontal="center" vertical="center" textRotation="90" wrapText="1"/>
    </xf>
    <xf numFmtId="0" fontId="9" fillId="9" borderId="58" xfId="0" applyFont="1" applyFill="1" applyBorder="1" applyAlignment="1">
      <alignment horizontal="center" vertical="center" textRotation="90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5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textRotation="90" wrapText="1"/>
    </xf>
    <xf numFmtId="0" fontId="3" fillId="6" borderId="39" xfId="0" applyFont="1" applyFill="1" applyBorder="1" applyAlignment="1">
      <alignment horizontal="center" vertical="center" textRotation="90" wrapText="1"/>
    </xf>
    <xf numFmtId="0" fontId="3" fillId="6" borderId="74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39" xfId="0" applyFont="1" applyFill="1" applyBorder="1" applyAlignment="1">
      <alignment horizontal="center" vertical="center" textRotation="90" wrapText="1"/>
    </xf>
    <xf numFmtId="0" fontId="3" fillId="4" borderId="74" xfId="0" applyFont="1" applyFill="1" applyBorder="1" applyAlignment="1">
      <alignment horizontal="center" vertical="center" textRotation="90" wrapText="1"/>
    </xf>
    <xf numFmtId="0" fontId="3" fillId="4" borderId="32" xfId="0" applyFont="1" applyFill="1" applyBorder="1" applyAlignment="1">
      <alignment horizontal="center" vertical="center" textRotation="90" wrapText="1"/>
    </xf>
    <xf numFmtId="0" fontId="3" fillId="4" borderId="51" xfId="0" applyFont="1" applyFill="1" applyBorder="1" applyAlignment="1">
      <alignment horizontal="center" vertical="center" textRotation="90" wrapText="1"/>
    </xf>
    <xf numFmtId="0" fontId="3" fillId="4" borderId="61" xfId="0" applyFont="1" applyFill="1" applyBorder="1" applyAlignment="1">
      <alignment horizontal="center" vertical="center" textRotation="90" wrapText="1"/>
    </xf>
    <xf numFmtId="0" fontId="3" fillId="4" borderId="33" xfId="0" applyFont="1" applyFill="1" applyBorder="1" applyAlignment="1">
      <alignment horizontal="center" vertical="center" textRotation="90" wrapText="1"/>
    </xf>
    <xf numFmtId="0" fontId="3" fillId="4" borderId="52" xfId="0" applyFont="1" applyFill="1" applyBorder="1" applyAlignment="1">
      <alignment horizontal="center" vertical="center" textRotation="90" wrapText="1"/>
    </xf>
    <xf numFmtId="0" fontId="3" fillId="4" borderId="62" xfId="0" applyFont="1" applyFill="1" applyBorder="1" applyAlignment="1">
      <alignment horizontal="center" vertical="center" textRotation="90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81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textRotation="90" wrapText="1"/>
    </xf>
    <xf numFmtId="0" fontId="3" fillId="12" borderId="38" xfId="0" applyFont="1" applyFill="1" applyBorder="1" applyAlignment="1">
      <alignment horizontal="center" vertical="center" textRotation="90" wrapText="1"/>
    </xf>
    <xf numFmtId="0" fontId="3" fillId="12" borderId="58" xfId="0" applyFont="1" applyFill="1" applyBorder="1" applyAlignment="1">
      <alignment horizontal="center" vertical="center" textRotation="90" wrapText="1"/>
    </xf>
    <xf numFmtId="0" fontId="6" fillId="3" borderId="40" xfId="0" applyFont="1" applyFill="1" applyBorder="1" applyAlignment="1">
      <alignment horizontal="center" vertical="center" textRotation="90" wrapText="1"/>
    </xf>
    <xf numFmtId="0" fontId="6" fillId="3" borderId="75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10" fillId="13" borderId="78" xfId="0" applyFont="1" applyFill="1" applyBorder="1" applyAlignment="1">
      <alignment horizontal="center" vertical="center" wrapText="1"/>
    </xf>
    <xf numFmtId="0" fontId="10" fillId="13" borderId="79" xfId="0" applyFont="1" applyFill="1" applyBorder="1" applyAlignment="1">
      <alignment horizontal="center" vertical="center" wrapText="1"/>
    </xf>
    <xf numFmtId="0" fontId="6" fillId="13" borderId="21" xfId="0" applyFont="1" applyFill="1" applyBorder="1" applyAlignment="1">
      <alignment horizontal="center" vertical="center" wrapText="1"/>
    </xf>
    <xf numFmtId="0" fontId="6" fillId="13" borderId="35" xfId="0" applyFont="1" applyFill="1" applyBorder="1" applyAlignment="1">
      <alignment horizontal="center" vertical="center" wrapText="1"/>
    </xf>
    <xf numFmtId="0" fontId="6" fillId="13" borderId="33" xfId="0" applyFont="1" applyFill="1" applyBorder="1" applyAlignment="1">
      <alignment horizontal="center" vertical="center" wrapText="1"/>
    </xf>
    <xf numFmtId="0" fontId="6" fillId="13" borderId="36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textRotation="90" wrapText="1"/>
    </xf>
    <xf numFmtId="0" fontId="6" fillId="3" borderId="73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textRotation="90" wrapText="1"/>
    </xf>
    <xf numFmtId="0" fontId="6" fillId="3" borderId="77" xfId="0" applyFont="1" applyFill="1" applyBorder="1" applyAlignment="1">
      <alignment horizontal="center" vertical="center" textRotation="90" wrapText="1"/>
    </xf>
    <xf numFmtId="0" fontId="6" fillId="3" borderId="69" xfId="0" applyFont="1" applyFill="1" applyBorder="1" applyAlignment="1">
      <alignment horizontal="center" vertical="center" textRotation="90" wrapText="1"/>
    </xf>
    <xf numFmtId="0" fontId="6" fillId="3" borderId="76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center" vertical="center" textRotation="90" wrapText="1"/>
    </xf>
    <xf numFmtId="0" fontId="6" fillId="3" borderId="80" xfId="0" applyFont="1" applyFill="1" applyBorder="1" applyAlignment="1">
      <alignment horizontal="center" vertical="center" textRotation="90" wrapText="1"/>
    </xf>
    <xf numFmtId="0" fontId="3" fillId="3" borderId="3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" fillId="2" borderId="9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75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textRotation="90" wrapText="1"/>
    </xf>
    <xf numFmtId="0" fontId="3" fillId="8" borderId="38" xfId="0" applyFont="1" applyFill="1" applyBorder="1" applyAlignment="1">
      <alignment horizontal="center" vertical="center" textRotation="90" wrapText="1"/>
    </xf>
    <xf numFmtId="0" fontId="3" fillId="8" borderId="58" xfId="0" applyFont="1" applyFill="1" applyBorder="1" applyAlignment="1">
      <alignment horizontal="center" vertical="center" textRotation="90" wrapText="1"/>
    </xf>
    <xf numFmtId="0" fontId="3" fillId="8" borderId="22" xfId="0" applyFont="1" applyFill="1" applyBorder="1" applyAlignment="1">
      <alignment horizontal="center" vertical="center" textRotation="90" wrapText="1"/>
    </xf>
    <xf numFmtId="0" fontId="3" fillId="8" borderId="39" xfId="0" applyFont="1" applyFill="1" applyBorder="1" applyAlignment="1">
      <alignment horizontal="center" vertical="center" textRotation="90" wrapText="1"/>
    </xf>
    <xf numFmtId="0" fontId="3" fillId="8" borderId="74" xfId="0" applyFont="1" applyFill="1" applyBorder="1" applyAlignment="1">
      <alignment horizontal="center" vertical="center" textRotation="90" wrapText="1"/>
    </xf>
    <xf numFmtId="0" fontId="3" fillId="8" borderId="23" xfId="0" applyFont="1" applyFill="1" applyBorder="1" applyAlignment="1">
      <alignment horizontal="center" vertical="center" textRotation="90" wrapText="1"/>
    </xf>
    <xf numFmtId="0" fontId="3" fillId="8" borderId="40" xfId="0" applyFont="1" applyFill="1" applyBorder="1" applyAlignment="1">
      <alignment horizontal="center" vertical="center" textRotation="90" wrapText="1"/>
    </xf>
    <xf numFmtId="0" fontId="3" fillId="8" borderId="75" xfId="0" applyFont="1" applyFill="1" applyBorder="1" applyAlignment="1">
      <alignment horizontal="center" vertical="center" textRotation="90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10" fontId="24" fillId="2" borderId="42" xfId="0" applyNumberFormat="1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textRotation="90" wrapText="1"/>
    </xf>
    <xf numFmtId="0" fontId="6" fillId="4" borderId="39" xfId="0" applyFont="1" applyFill="1" applyBorder="1" applyAlignment="1">
      <alignment horizontal="center" vertical="center" textRotation="90" wrapText="1"/>
    </xf>
    <xf numFmtId="0" fontId="6" fillId="4" borderId="74" xfId="0" applyFont="1" applyFill="1" applyBorder="1" applyAlignment="1">
      <alignment horizontal="center" vertical="center" textRotation="90" wrapText="1"/>
    </xf>
    <xf numFmtId="0" fontId="6" fillId="4" borderId="23" xfId="0" applyFont="1" applyFill="1" applyBorder="1" applyAlignment="1">
      <alignment horizontal="center" vertical="center" textRotation="90" wrapText="1"/>
    </xf>
    <xf numFmtId="0" fontId="6" fillId="4" borderId="40" xfId="0" applyFont="1" applyFill="1" applyBorder="1" applyAlignment="1">
      <alignment horizontal="center" vertical="center" textRotation="90" wrapText="1"/>
    </xf>
    <xf numFmtId="0" fontId="6" fillId="4" borderId="75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textRotation="90" wrapText="1"/>
    </xf>
    <xf numFmtId="0" fontId="6" fillId="9" borderId="38" xfId="0" applyFont="1" applyFill="1" applyBorder="1" applyAlignment="1">
      <alignment horizontal="center" vertical="center" textRotation="90" wrapText="1"/>
    </xf>
    <xf numFmtId="0" fontId="6" fillId="9" borderId="58" xfId="0" applyFont="1" applyFill="1" applyBorder="1" applyAlignment="1">
      <alignment horizontal="center" vertical="center" textRotation="90" wrapText="1"/>
    </xf>
    <xf numFmtId="0" fontId="6" fillId="6" borderId="22" xfId="0" applyFont="1" applyFill="1" applyBorder="1" applyAlignment="1">
      <alignment horizontal="center" vertical="center" textRotation="90" wrapText="1"/>
    </xf>
    <xf numFmtId="0" fontId="6" fillId="6" borderId="39" xfId="0" applyFont="1" applyFill="1" applyBorder="1" applyAlignment="1">
      <alignment horizontal="center" vertical="center" textRotation="90" wrapText="1"/>
    </xf>
    <xf numFmtId="0" fontId="6" fillId="6" borderId="74" xfId="0" applyFont="1" applyFill="1" applyBorder="1" applyAlignment="1">
      <alignment horizontal="center" vertical="center" textRotation="90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7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</cellXfs>
  <cellStyles count="3">
    <cellStyle name="BORDA PERALES ROMEL……….880 3" xfId="1"/>
    <cellStyle name="Normal" xfId="0" builtinId="0"/>
    <cellStyle name="Porcentaje" xfId="2" builtinId="5"/>
  </cellStyles>
  <dxfs count="20">
    <dxf>
      <font>
        <color rgb="FFFF0000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33CC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33CC"/>
      <color rgb="FFFFFF00"/>
      <color rgb="FFFFF8E5"/>
      <color rgb="FFE2F7E1"/>
      <color rgb="FFFFE5E5"/>
      <color rgb="FFF5E2FA"/>
      <color rgb="FFF0D4F8"/>
      <color rgb="FFFFDDDD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OE99"/>
  <sheetViews>
    <sheetView tabSelected="1" view="pageBreakPreview" zoomScale="25" zoomScaleNormal="25" zoomScaleSheetLayoutView="25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EX2" sqref="EX2"/>
    </sheetView>
  </sheetViews>
  <sheetFormatPr baseColWidth="10" defaultRowHeight="30" x14ac:dyDescent="0.25"/>
  <cols>
    <col min="1" max="1" width="12" style="169" customWidth="1"/>
    <col min="2" max="2" width="90.7109375" style="170" customWidth="1"/>
    <col min="3" max="3" width="67.140625" style="170" customWidth="1"/>
    <col min="4" max="4" width="27.7109375" style="172" customWidth="1"/>
    <col min="5" max="5" width="11.7109375" style="170" customWidth="1"/>
    <col min="6" max="6" width="11.7109375" style="173" customWidth="1"/>
    <col min="7" max="10" width="11.7109375" style="172" customWidth="1"/>
    <col min="11" max="11" width="26.7109375" style="172" customWidth="1"/>
    <col min="12" max="16" width="11.7109375" style="172" customWidth="1"/>
    <col min="17" max="23" width="11.7109375" style="172" hidden="1" customWidth="1"/>
    <col min="24" max="24" width="15.7109375" style="172" customWidth="1"/>
    <col min="25" max="29" width="10.7109375" style="172" customWidth="1"/>
    <col min="30" max="34" width="10.7109375" style="172" hidden="1" customWidth="1"/>
    <col min="35" max="35" width="11" style="172" hidden="1" customWidth="1"/>
    <col min="36" max="36" width="10.7109375" style="172" hidden="1" customWidth="1"/>
    <col min="37" max="37" width="15.7109375" style="178" customWidth="1"/>
    <col min="38" max="42" width="10.7109375" style="172" customWidth="1"/>
    <col min="43" max="49" width="10.7109375" style="172" hidden="1" customWidth="1"/>
    <col min="50" max="50" width="15.7109375" style="179" customWidth="1"/>
    <col min="51" max="51" width="23.7109375" style="173" customWidth="1"/>
    <col min="52" max="54" width="24.7109375" style="173" customWidth="1"/>
    <col min="55" max="59" width="13.7109375" style="172" customWidth="1"/>
    <col min="60" max="66" width="13.7109375" style="172" hidden="1" customWidth="1"/>
    <col min="67" max="67" width="15.7109375" style="171" customWidth="1"/>
    <col min="68" max="72" width="10.7109375" style="172" customWidth="1"/>
    <col min="73" max="79" width="10.7109375" style="172" hidden="1" customWidth="1"/>
    <col min="80" max="80" width="15.7109375" style="171" customWidth="1"/>
    <col min="81" max="85" width="10.7109375" style="172" customWidth="1"/>
    <col min="86" max="92" width="10.7109375" style="172" hidden="1" customWidth="1"/>
    <col min="93" max="93" width="15.7109375" style="172" customWidth="1"/>
    <col min="94" max="98" width="10.7109375" style="172" customWidth="1"/>
    <col min="99" max="105" width="10.7109375" style="172" hidden="1" customWidth="1"/>
    <col min="106" max="106" width="15.7109375" style="171" customWidth="1"/>
    <col min="107" max="107" width="20.28515625" style="172" customWidth="1"/>
    <col min="108" max="109" width="20.7109375" style="172" customWidth="1"/>
    <col min="110" max="110" width="23.7109375" style="172" customWidth="1"/>
    <col min="111" max="111" width="27.7109375" style="172" customWidth="1"/>
    <col min="112" max="116" width="12.7109375" style="383" customWidth="1"/>
    <col min="117" max="123" width="10.7109375" style="383" hidden="1" customWidth="1"/>
    <col min="124" max="124" width="20.7109375" style="383" customWidth="1"/>
    <col min="125" max="126" width="27.7109375" style="172" customWidth="1"/>
    <col min="127" max="128" width="20.7109375" style="172" customWidth="1"/>
    <col min="129" max="138" width="15.7109375" style="177" customWidth="1"/>
    <col min="139" max="152" width="15.7109375" style="177" hidden="1" customWidth="1"/>
    <col min="153" max="153" width="19" style="812" customWidth="1"/>
    <col min="154" max="181" width="11.42578125" style="9" customWidth="1"/>
    <col min="182" max="182" width="12.7109375" style="9" customWidth="1"/>
    <col min="183" max="2433" width="11.42578125" style="9" customWidth="1"/>
    <col min="2434" max="16384" width="11.42578125" style="9"/>
  </cols>
  <sheetData>
    <row r="1" spans="1:153" ht="156.75" customHeight="1" thickBot="1" x14ac:dyDescent="0.3">
      <c r="A1" s="1020" t="s">
        <v>243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  <c r="L1" s="1020"/>
      <c r="M1" s="1020"/>
      <c r="N1" s="1020"/>
      <c r="O1" s="1020"/>
      <c r="P1" s="1020"/>
      <c r="Q1" s="1020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020"/>
      <c r="AD1" s="1020"/>
      <c r="AE1" s="1020"/>
      <c r="AF1" s="1020"/>
      <c r="AG1" s="1020"/>
      <c r="AH1" s="1020"/>
      <c r="AI1" s="1020"/>
      <c r="AJ1" s="1020"/>
      <c r="AK1" s="1020"/>
      <c r="AL1" s="1020"/>
      <c r="AM1" s="1020"/>
      <c r="AN1" s="1020"/>
      <c r="AO1" s="1020"/>
      <c r="AP1" s="1020"/>
      <c r="AQ1" s="1020"/>
      <c r="AR1" s="1020"/>
      <c r="AS1" s="1020"/>
      <c r="AT1" s="1020"/>
      <c r="AU1" s="1020"/>
      <c r="AV1" s="1020"/>
      <c r="AW1" s="1020"/>
      <c r="AX1" s="1020"/>
      <c r="AY1" s="1020"/>
      <c r="AZ1" s="1020"/>
      <c r="BA1" s="1020"/>
      <c r="BB1" s="1020"/>
      <c r="BC1" s="1020"/>
      <c r="BD1" s="1020"/>
      <c r="BE1" s="1020"/>
      <c r="BF1" s="1020"/>
      <c r="BG1" s="1020"/>
      <c r="BH1" s="1020"/>
      <c r="BI1" s="1020"/>
      <c r="BJ1" s="1020"/>
      <c r="BK1" s="1020"/>
      <c r="BL1" s="1020"/>
      <c r="BM1" s="1020"/>
      <c r="BN1" s="1020"/>
      <c r="BO1" s="1020"/>
      <c r="BP1" s="1020"/>
      <c r="BQ1" s="1020"/>
      <c r="BR1" s="1020"/>
      <c r="BS1" s="1020"/>
      <c r="BT1" s="1020"/>
      <c r="BU1" s="1020"/>
      <c r="BV1" s="1020"/>
      <c r="BW1" s="1020"/>
      <c r="BX1" s="1020"/>
      <c r="BY1" s="1020"/>
      <c r="BZ1" s="1020"/>
      <c r="CA1" s="1020"/>
      <c r="CB1" s="1020"/>
      <c r="CC1" s="1020"/>
      <c r="CD1" s="1020"/>
      <c r="CE1" s="1020"/>
      <c r="CF1" s="1020"/>
      <c r="CG1" s="1020"/>
      <c r="CH1" s="1020"/>
      <c r="CI1" s="1020"/>
      <c r="CJ1" s="1020"/>
      <c r="CK1" s="1020"/>
      <c r="CL1" s="1020"/>
      <c r="CM1" s="1020"/>
      <c r="CN1" s="1020"/>
      <c r="CO1" s="1020"/>
      <c r="CP1" s="1020"/>
      <c r="CQ1" s="1020"/>
      <c r="CR1" s="1020"/>
      <c r="CS1" s="1020"/>
      <c r="CT1" s="1020"/>
      <c r="CU1" s="1020"/>
      <c r="CV1" s="1020"/>
      <c r="CW1" s="1020"/>
      <c r="CX1" s="1020"/>
      <c r="CY1" s="1020"/>
      <c r="CZ1" s="1020"/>
      <c r="DA1" s="1020"/>
      <c r="DB1" s="1020"/>
      <c r="DC1" s="1020"/>
      <c r="DD1" s="1020"/>
      <c r="DE1" s="1020"/>
      <c r="DF1" s="1020"/>
      <c r="DG1" s="1020"/>
      <c r="DH1" s="1020"/>
      <c r="DI1" s="1020"/>
      <c r="DJ1" s="1020"/>
      <c r="DK1" s="1020"/>
      <c r="DL1" s="1020"/>
      <c r="DM1" s="1020"/>
      <c r="DN1" s="1020"/>
      <c r="DO1" s="1020"/>
      <c r="DP1" s="1020"/>
      <c r="DQ1" s="1020"/>
      <c r="DR1" s="1020"/>
      <c r="DS1" s="1020"/>
      <c r="DT1" s="1020"/>
      <c r="DU1" s="1020"/>
      <c r="DV1" s="1020"/>
      <c r="DW1" s="1020"/>
      <c r="DX1" s="1020"/>
      <c r="DY1" s="1020"/>
      <c r="DZ1" s="1020"/>
      <c r="EA1" s="1020"/>
      <c r="EB1" s="1020"/>
      <c r="EC1" s="1020"/>
      <c r="ED1" s="1020"/>
      <c r="EE1" s="1020"/>
      <c r="EF1" s="1020"/>
      <c r="EG1" s="1020"/>
      <c r="EH1" s="1020"/>
    </row>
    <row r="2" spans="1:153" s="1" customFormat="1" ht="146.25" customHeight="1" thickTop="1" thickBot="1" x14ac:dyDescent="0.3">
      <c r="A2" s="928"/>
      <c r="B2" s="930" t="s">
        <v>0</v>
      </c>
      <c r="C2" s="950" t="s">
        <v>1</v>
      </c>
      <c r="D2" s="933" t="s">
        <v>2</v>
      </c>
      <c r="E2" s="933"/>
      <c r="F2" s="933"/>
      <c r="G2" s="933"/>
      <c r="H2" s="933"/>
      <c r="I2" s="933"/>
      <c r="J2" s="933"/>
      <c r="K2" s="934"/>
      <c r="L2" s="935" t="s">
        <v>151</v>
      </c>
      <c r="M2" s="936"/>
      <c r="N2" s="936"/>
      <c r="O2" s="936"/>
      <c r="P2" s="936"/>
      <c r="Q2" s="936"/>
      <c r="R2" s="936"/>
      <c r="S2" s="936"/>
      <c r="T2" s="936"/>
      <c r="U2" s="936"/>
      <c r="V2" s="936"/>
      <c r="W2" s="936"/>
      <c r="X2" s="937"/>
      <c r="Y2" s="991" t="s">
        <v>150</v>
      </c>
      <c r="Z2" s="992"/>
      <c r="AA2" s="992"/>
      <c r="AB2" s="992"/>
      <c r="AC2" s="992"/>
      <c r="AD2" s="992"/>
      <c r="AE2" s="992"/>
      <c r="AF2" s="992"/>
      <c r="AG2" s="992"/>
      <c r="AH2" s="992"/>
      <c r="AI2" s="992"/>
      <c r="AJ2" s="992"/>
      <c r="AK2" s="992"/>
      <c r="AL2" s="992"/>
      <c r="AM2" s="992"/>
      <c r="AN2" s="992"/>
      <c r="AO2" s="992"/>
      <c r="AP2" s="992"/>
      <c r="AQ2" s="992"/>
      <c r="AR2" s="992"/>
      <c r="AS2" s="992"/>
      <c r="AT2" s="992"/>
      <c r="AU2" s="992"/>
      <c r="AV2" s="992"/>
      <c r="AW2" s="992"/>
      <c r="AX2" s="992"/>
      <c r="AY2" s="993"/>
      <c r="AZ2" s="977" t="s">
        <v>149</v>
      </c>
      <c r="BA2" s="978"/>
      <c r="BB2" s="979"/>
      <c r="BC2" s="980" t="s">
        <v>148</v>
      </c>
      <c r="BD2" s="981"/>
      <c r="BE2" s="981"/>
      <c r="BF2" s="981"/>
      <c r="BG2" s="981"/>
      <c r="BH2" s="981"/>
      <c r="BI2" s="981"/>
      <c r="BJ2" s="981"/>
      <c r="BK2" s="981"/>
      <c r="BL2" s="981"/>
      <c r="BM2" s="981"/>
      <c r="BN2" s="981"/>
      <c r="BO2" s="981"/>
      <c r="BP2" s="981"/>
      <c r="BQ2" s="981"/>
      <c r="BR2" s="981"/>
      <c r="BS2" s="981"/>
      <c r="BT2" s="981"/>
      <c r="BU2" s="981"/>
      <c r="BV2" s="981"/>
      <c r="BW2" s="981"/>
      <c r="BX2" s="981"/>
      <c r="BY2" s="981"/>
      <c r="BZ2" s="981"/>
      <c r="CA2" s="981"/>
      <c r="CB2" s="982"/>
      <c r="CC2" s="983" t="s">
        <v>147</v>
      </c>
      <c r="CD2" s="984"/>
      <c r="CE2" s="984"/>
      <c r="CF2" s="984"/>
      <c r="CG2" s="984"/>
      <c r="CH2" s="984"/>
      <c r="CI2" s="984"/>
      <c r="CJ2" s="984"/>
      <c r="CK2" s="984"/>
      <c r="CL2" s="984"/>
      <c r="CM2" s="984"/>
      <c r="CN2" s="984"/>
      <c r="CO2" s="984"/>
      <c r="CP2" s="984"/>
      <c r="CQ2" s="984"/>
      <c r="CR2" s="984"/>
      <c r="CS2" s="984"/>
      <c r="CT2" s="984"/>
      <c r="CU2" s="984"/>
      <c r="CV2" s="984"/>
      <c r="CW2" s="984"/>
      <c r="CX2" s="984"/>
      <c r="CY2" s="984"/>
      <c r="CZ2" s="984"/>
      <c r="DA2" s="984"/>
      <c r="DB2" s="985"/>
      <c r="DC2" s="986" t="s">
        <v>146</v>
      </c>
      <c r="DD2" s="987"/>
      <c r="DE2" s="987"/>
      <c r="DF2" s="988"/>
      <c r="DG2" s="878" t="s">
        <v>145</v>
      </c>
      <c r="DH2" s="879"/>
      <c r="DI2" s="879"/>
      <c r="DJ2" s="879"/>
      <c r="DK2" s="879"/>
      <c r="DL2" s="879"/>
      <c r="DM2" s="879"/>
      <c r="DN2" s="879"/>
      <c r="DO2" s="879"/>
      <c r="DP2" s="879"/>
      <c r="DQ2" s="879"/>
      <c r="DR2" s="879"/>
      <c r="DS2" s="879"/>
      <c r="DT2" s="879"/>
      <c r="DU2" s="879"/>
      <c r="DV2" s="880"/>
      <c r="DW2" s="989" t="s">
        <v>139</v>
      </c>
      <c r="DX2" s="990"/>
      <c r="DY2" s="953" t="s">
        <v>6</v>
      </c>
      <c r="DZ2" s="954"/>
      <c r="EA2" s="954"/>
      <c r="EB2" s="954"/>
      <c r="EC2" s="954"/>
      <c r="ED2" s="954"/>
      <c r="EE2" s="954"/>
      <c r="EF2" s="954"/>
      <c r="EG2" s="954"/>
      <c r="EH2" s="954"/>
      <c r="EI2" s="954"/>
      <c r="EJ2" s="954"/>
      <c r="EK2" s="954"/>
      <c r="EL2" s="954"/>
      <c r="EM2" s="954"/>
      <c r="EN2" s="954"/>
      <c r="EO2" s="954"/>
      <c r="EP2" s="954"/>
      <c r="EQ2" s="954"/>
      <c r="ER2" s="954"/>
      <c r="ES2" s="954"/>
      <c r="ET2" s="954"/>
      <c r="EU2" s="954"/>
      <c r="EV2" s="955"/>
      <c r="EW2" s="810"/>
    </row>
    <row r="3" spans="1:153" s="2" customFormat="1" ht="69" customHeight="1" thickBot="1" x14ac:dyDescent="0.3">
      <c r="A3" s="928"/>
      <c r="B3" s="931"/>
      <c r="C3" s="951"/>
      <c r="D3" s="944" t="s">
        <v>7</v>
      </c>
      <c r="E3" s="947" t="s">
        <v>8</v>
      </c>
      <c r="F3" s="956" t="s">
        <v>9</v>
      </c>
      <c r="G3" s="959" t="s">
        <v>10</v>
      </c>
      <c r="H3" s="962" t="s">
        <v>11</v>
      </c>
      <c r="I3" s="959" t="s">
        <v>12</v>
      </c>
      <c r="J3" s="965" t="s">
        <v>13</v>
      </c>
      <c r="K3" s="968" t="s">
        <v>14</v>
      </c>
      <c r="L3" s="938"/>
      <c r="M3" s="939"/>
      <c r="N3" s="939"/>
      <c r="O3" s="939"/>
      <c r="P3" s="939"/>
      <c r="Q3" s="939"/>
      <c r="R3" s="939"/>
      <c r="S3" s="939"/>
      <c r="T3" s="939"/>
      <c r="U3" s="939"/>
      <c r="V3" s="939"/>
      <c r="W3" s="939"/>
      <c r="X3" s="940"/>
      <c r="Y3" s="971" t="s">
        <v>9</v>
      </c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3"/>
      <c r="AL3" s="994" t="s">
        <v>10</v>
      </c>
      <c r="AM3" s="972"/>
      <c r="AN3" s="972"/>
      <c r="AO3" s="972"/>
      <c r="AP3" s="972"/>
      <c r="AQ3" s="972"/>
      <c r="AR3" s="972"/>
      <c r="AS3" s="972"/>
      <c r="AT3" s="972"/>
      <c r="AU3" s="972"/>
      <c r="AV3" s="972"/>
      <c r="AW3" s="972"/>
      <c r="AX3" s="973"/>
      <c r="AY3" s="881" t="s">
        <v>15</v>
      </c>
      <c r="AZ3" s="904" t="s">
        <v>16</v>
      </c>
      <c r="BA3" s="890" t="s">
        <v>13</v>
      </c>
      <c r="BB3" s="893" t="s">
        <v>10</v>
      </c>
      <c r="BC3" s="896" t="s">
        <v>17</v>
      </c>
      <c r="BD3" s="897"/>
      <c r="BE3" s="897"/>
      <c r="BF3" s="897"/>
      <c r="BG3" s="897"/>
      <c r="BH3" s="897"/>
      <c r="BI3" s="897"/>
      <c r="BJ3" s="897"/>
      <c r="BK3" s="897"/>
      <c r="BL3" s="897"/>
      <c r="BM3" s="897"/>
      <c r="BN3" s="897"/>
      <c r="BO3" s="898"/>
      <c r="BP3" s="896" t="s">
        <v>10</v>
      </c>
      <c r="BQ3" s="897"/>
      <c r="BR3" s="897"/>
      <c r="BS3" s="897"/>
      <c r="BT3" s="897"/>
      <c r="BU3" s="897"/>
      <c r="BV3" s="897"/>
      <c r="BW3" s="897"/>
      <c r="BX3" s="897"/>
      <c r="BY3" s="897"/>
      <c r="BZ3" s="897"/>
      <c r="CA3" s="897"/>
      <c r="CB3" s="902"/>
      <c r="CC3" s="884" t="s">
        <v>17</v>
      </c>
      <c r="CD3" s="885"/>
      <c r="CE3" s="885"/>
      <c r="CF3" s="885"/>
      <c r="CG3" s="885"/>
      <c r="CH3" s="885"/>
      <c r="CI3" s="885"/>
      <c r="CJ3" s="885"/>
      <c r="CK3" s="885"/>
      <c r="CL3" s="885"/>
      <c r="CM3" s="885"/>
      <c r="CN3" s="885"/>
      <c r="CO3" s="886"/>
      <c r="CP3" s="916" t="s">
        <v>18</v>
      </c>
      <c r="CQ3" s="917"/>
      <c r="CR3" s="917"/>
      <c r="CS3" s="917"/>
      <c r="CT3" s="917"/>
      <c r="CU3" s="917"/>
      <c r="CV3" s="917"/>
      <c r="CW3" s="917"/>
      <c r="CX3" s="917"/>
      <c r="CY3" s="917"/>
      <c r="CZ3" s="917"/>
      <c r="DA3" s="917"/>
      <c r="DB3" s="918"/>
      <c r="DC3" s="996" t="s">
        <v>9</v>
      </c>
      <c r="DD3" s="907" t="s">
        <v>13</v>
      </c>
      <c r="DE3" s="910" t="s">
        <v>10</v>
      </c>
      <c r="DF3" s="913" t="s">
        <v>19</v>
      </c>
      <c r="DG3" s="922" t="s">
        <v>143</v>
      </c>
      <c r="DH3" s="925" t="s">
        <v>144</v>
      </c>
      <c r="DI3" s="926"/>
      <c r="DJ3" s="926"/>
      <c r="DK3" s="926"/>
      <c r="DL3" s="926"/>
      <c r="DM3" s="926"/>
      <c r="DN3" s="926"/>
      <c r="DO3" s="926"/>
      <c r="DP3" s="926"/>
      <c r="DQ3" s="926"/>
      <c r="DR3" s="926"/>
      <c r="DS3" s="926"/>
      <c r="DT3" s="927"/>
      <c r="DU3" s="922" t="s">
        <v>140</v>
      </c>
      <c r="DV3" s="1001" t="s">
        <v>31</v>
      </c>
      <c r="DW3" s="1006" t="s">
        <v>32</v>
      </c>
      <c r="DX3" s="1008" t="s">
        <v>33</v>
      </c>
      <c r="DY3" s="1012" t="s">
        <v>34</v>
      </c>
      <c r="DZ3" s="1013"/>
      <c r="EA3" s="1012" t="s">
        <v>35</v>
      </c>
      <c r="EB3" s="1013"/>
      <c r="EC3" s="1012" t="s">
        <v>36</v>
      </c>
      <c r="ED3" s="1014"/>
      <c r="EE3" s="1012" t="s">
        <v>245</v>
      </c>
      <c r="EF3" s="1013"/>
      <c r="EG3" s="1015" t="s">
        <v>37</v>
      </c>
      <c r="EH3" s="1014"/>
      <c r="EI3" s="1012" t="s">
        <v>38</v>
      </c>
      <c r="EJ3" s="1013"/>
      <c r="EK3" s="1012" t="s">
        <v>39</v>
      </c>
      <c r="EL3" s="1013"/>
      <c r="EM3" s="1012" t="s">
        <v>40</v>
      </c>
      <c r="EN3" s="1013"/>
      <c r="EO3" s="1012" t="s">
        <v>41</v>
      </c>
      <c r="EP3" s="1013"/>
      <c r="EQ3" s="1012" t="s">
        <v>42</v>
      </c>
      <c r="ER3" s="1013"/>
      <c r="ES3" s="1012" t="s">
        <v>43</v>
      </c>
      <c r="ET3" s="1013"/>
      <c r="EU3" s="1012" t="s">
        <v>44</v>
      </c>
      <c r="EV3" s="1024"/>
      <c r="EW3" s="809"/>
    </row>
    <row r="4" spans="1:153" s="2" customFormat="1" ht="70.5" customHeight="1" thickBot="1" x14ac:dyDescent="0.3">
      <c r="A4" s="928"/>
      <c r="B4" s="931"/>
      <c r="C4" s="951"/>
      <c r="D4" s="945"/>
      <c r="E4" s="948"/>
      <c r="F4" s="957"/>
      <c r="G4" s="960"/>
      <c r="H4" s="963"/>
      <c r="I4" s="960"/>
      <c r="J4" s="966"/>
      <c r="K4" s="969"/>
      <c r="L4" s="941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3"/>
      <c r="Y4" s="974"/>
      <c r="Z4" s="975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6"/>
      <c r="AL4" s="995" t="s">
        <v>10</v>
      </c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6"/>
      <c r="AY4" s="882"/>
      <c r="AZ4" s="905"/>
      <c r="BA4" s="891" t="s">
        <v>13</v>
      </c>
      <c r="BB4" s="894" t="s">
        <v>10</v>
      </c>
      <c r="BC4" s="899"/>
      <c r="BD4" s="900"/>
      <c r="BE4" s="900"/>
      <c r="BF4" s="900"/>
      <c r="BG4" s="900"/>
      <c r="BH4" s="900"/>
      <c r="BI4" s="900"/>
      <c r="BJ4" s="900"/>
      <c r="BK4" s="900"/>
      <c r="BL4" s="900"/>
      <c r="BM4" s="900"/>
      <c r="BN4" s="900"/>
      <c r="BO4" s="901"/>
      <c r="BP4" s="899" t="s">
        <v>10</v>
      </c>
      <c r="BQ4" s="900"/>
      <c r="BR4" s="900"/>
      <c r="BS4" s="900"/>
      <c r="BT4" s="900"/>
      <c r="BU4" s="900"/>
      <c r="BV4" s="900"/>
      <c r="BW4" s="900"/>
      <c r="BX4" s="900"/>
      <c r="BY4" s="900"/>
      <c r="BZ4" s="900"/>
      <c r="CA4" s="900"/>
      <c r="CB4" s="903"/>
      <c r="CC4" s="887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9"/>
      <c r="CP4" s="919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1"/>
      <c r="DC4" s="997"/>
      <c r="DD4" s="908"/>
      <c r="DE4" s="911"/>
      <c r="DF4" s="914"/>
      <c r="DG4" s="923"/>
      <c r="DH4" s="801">
        <v>8.3330000000000001E-2</v>
      </c>
      <c r="DI4" s="802">
        <v>8.3330000000000001E-2</v>
      </c>
      <c r="DJ4" s="802">
        <v>8.3330000000000001E-2</v>
      </c>
      <c r="DK4" s="802">
        <v>8.3330000000000001E-2</v>
      </c>
      <c r="DL4" s="802">
        <v>8.3330000000000001E-2</v>
      </c>
      <c r="DM4" s="803"/>
      <c r="DN4" s="803"/>
      <c r="DO4" s="803"/>
      <c r="DP4" s="803"/>
      <c r="DQ4" s="803"/>
      <c r="DR4" s="803"/>
      <c r="DS4" s="806"/>
      <c r="DT4" s="808">
        <v>0.41660000000000003</v>
      </c>
      <c r="DU4" s="923"/>
      <c r="DV4" s="1002"/>
      <c r="DW4" s="1007"/>
      <c r="DX4" s="1009"/>
      <c r="DY4" s="1010" t="s">
        <v>45</v>
      </c>
      <c r="DZ4" s="999" t="s">
        <v>46</v>
      </c>
      <c r="EA4" s="1010" t="s">
        <v>47</v>
      </c>
      <c r="EB4" s="999" t="s">
        <v>46</v>
      </c>
      <c r="EC4" s="1010" t="s">
        <v>47</v>
      </c>
      <c r="ED4" s="1018" t="s">
        <v>46</v>
      </c>
      <c r="EE4" s="1010" t="s">
        <v>47</v>
      </c>
      <c r="EF4" s="999" t="s">
        <v>46</v>
      </c>
      <c r="EG4" s="1016" t="s">
        <v>47</v>
      </c>
      <c r="EH4" s="1018" t="s">
        <v>46</v>
      </c>
      <c r="EI4" s="1010" t="s">
        <v>47</v>
      </c>
      <c r="EJ4" s="999" t="s">
        <v>46</v>
      </c>
      <c r="EK4" s="1010" t="s">
        <v>47</v>
      </c>
      <c r="EL4" s="999" t="s">
        <v>46</v>
      </c>
      <c r="EM4" s="1010" t="s">
        <v>47</v>
      </c>
      <c r="EN4" s="999" t="s">
        <v>46</v>
      </c>
      <c r="EO4" s="1010" t="s">
        <v>47</v>
      </c>
      <c r="EP4" s="999" t="s">
        <v>46</v>
      </c>
      <c r="EQ4" s="1010" t="s">
        <v>47</v>
      </c>
      <c r="ER4" s="999" t="s">
        <v>46</v>
      </c>
      <c r="ES4" s="1010" t="s">
        <v>47</v>
      </c>
      <c r="ET4" s="999" t="s">
        <v>46</v>
      </c>
      <c r="EU4" s="1010" t="s">
        <v>47</v>
      </c>
      <c r="EV4" s="1022" t="s">
        <v>46</v>
      </c>
      <c r="EW4" s="809"/>
    </row>
    <row r="5" spans="1:153" s="2" customFormat="1" ht="70.5" customHeight="1" thickBot="1" x14ac:dyDescent="0.3">
      <c r="A5" s="929"/>
      <c r="B5" s="932"/>
      <c r="C5" s="952"/>
      <c r="D5" s="946"/>
      <c r="E5" s="949"/>
      <c r="F5" s="958"/>
      <c r="G5" s="961"/>
      <c r="H5" s="964"/>
      <c r="I5" s="961"/>
      <c r="J5" s="967"/>
      <c r="K5" s="970"/>
      <c r="L5" s="189" t="s">
        <v>20</v>
      </c>
      <c r="M5" s="189" t="s">
        <v>21</v>
      </c>
      <c r="N5" s="189" t="s">
        <v>22</v>
      </c>
      <c r="O5" s="189" t="s">
        <v>23</v>
      </c>
      <c r="P5" s="189" t="s">
        <v>22</v>
      </c>
      <c r="Q5" s="189" t="s">
        <v>24</v>
      </c>
      <c r="R5" s="189" t="s">
        <v>24</v>
      </c>
      <c r="S5" s="189" t="s">
        <v>23</v>
      </c>
      <c r="T5" s="189" t="s">
        <v>25</v>
      </c>
      <c r="U5" s="189" t="s">
        <v>26</v>
      </c>
      <c r="V5" s="189" t="s">
        <v>27</v>
      </c>
      <c r="W5" s="190" t="s">
        <v>28</v>
      </c>
      <c r="X5" s="191" t="s">
        <v>29</v>
      </c>
      <c r="Y5" s="192" t="s">
        <v>20</v>
      </c>
      <c r="Z5" s="269" t="s">
        <v>21</v>
      </c>
      <c r="AA5" s="269" t="s">
        <v>22</v>
      </c>
      <c r="AB5" s="269" t="s">
        <v>23</v>
      </c>
      <c r="AC5" s="269" t="s">
        <v>22</v>
      </c>
      <c r="AD5" s="269" t="s">
        <v>24</v>
      </c>
      <c r="AE5" s="269" t="s">
        <v>24</v>
      </c>
      <c r="AF5" s="269" t="s">
        <v>23</v>
      </c>
      <c r="AG5" s="269" t="s">
        <v>25</v>
      </c>
      <c r="AH5" s="269" t="s">
        <v>26</v>
      </c>
      <c r="AI5" s="269" t="s">
        <v>27</v>
      </c>
      <c r="AJ5" s="194" t="s">
        <v>28</v>
      </c>
      <c r="AK5" s="195" t="s">
        <v>29</v>
      </c>
      <c r="AL5" s="192" t="s">
        <v>20</v>
      </c>
      <c r="AM5" s="269" t="s">
        <v>21</v>
      </c>
      <c r="AN5" s="269" t="s">
        <v>22</v>
      </c>
      <c r="AO5" s="269" t="s">
        <v>23</v>
      </c>
      <c r="AP5" s="269" t="s">
        <v>22</v>
      </c>
      <c r="AQ5" s="269" t="s">
        <v>24</v>
      </c>
      <c r="AR5" s="269" t="s">
        <v>24</v>
      </c>
      <c r="AS5" s="269" t="s">
        <v>23</v>
      </c>
      <c r="AT5" s="269" t="s">
        <v>25</v>
      </c>
      <c r="AU5" s="269" t="s">
        <v>26</v>
      </c>
      <c r="AV5" s="269" t="s">
        <v>27</v>
      </c>
      <c r="AW5" s="194" t="s">
        <v>28</v>
      </c>
      <c r="AX5" s="195" t="s">
        <v>29</v>
      </c>
      <c r="AY5" s="883"/>
      <c r="AZ5" s="906"/>
      <c r="BA5" s="892"/>
      <c r="BB5" s="895"/>
      <c r="BC5" s="196" t="s">
        <v>20</v>
      </c>
      <c r="BD5" s="197" t="s">
        <v>21</v>
      </c>
      <c r="BE5" s="197" t="s">
        <v>22</v>
      </c>
      <c r="BF5" s="197" t="s">
        <v>23</v>
      </c>
      <c r="BG5" s="197" t="s">
        <v>22</v>
      </c>
      <c r="BH5" s="197" t="s">
        <v>24</v>
      </c>
      <c r="BI5" s="197" t="s">
        <v>24</v>
      </c>
      <c r="BJ5" s="197" t="s">
        <v>23</v>
      </c>
      <c r="BK5" s="197" t="s">
        <v>25</v>
      </c>
      <c r="BL5" s="197" t="s">
        <v>26</v>
      </c>
      <c r="BM5" s="197" t="s">
        <v>27</v>
      </c>
      <c r="BN5" s="198" t="s">
        <v>28</v>
      </c>
      <c r="BO5" s="199" t="s">
        <v>29</v>
      </c>
      <c r="BP5" s="196" t="s">
        <v>20</v>
      </c>
      <c r="BQ5" s="197" t="s">
        <v>21</v>
      </c>
      <c r="BR5" s="197" t="s">
        <v>22</v>
      </c>
      <c r="BS5" s="197" t="s">
        <v>23</v>
      </c>
      <c r="BT5" s="197" t="s">
        <v>22</v>
      </c>
      <c r="BU5" s="197" t="s">
        <v>24</v>
      </c>
      <c r="BV5" s="197" t="s">
        <v>24</v>
      </c>
      <c r="BW5" s="197" t="s">
        <v>23</v>
      </c>
      <c r="BX5" s="197" t="s">
        <v>25</v>
      </c>
      <c r="BY5" s="197" t="s">
        <v>26</v>
      </c>
      <c r="BZ5" s="197" t="s">
        <v>27</v>
      </c>
      <c r="CA5" s="198" t="s">
        <v>28</v>
      </c>
      <c r="CB5" s="199" t="s">
        <v>29</v>
      </c>
      <c r="CC5" s="200" t="s">
        <v>20</v>
      </c>
      <c r="CD5" s="201" t="s">
        <v>21</v>
      </c>
      <c r="CE5" s="201" t="s">
        <v>22</v>
      </c>
      <c r="CF5" s="201" t="s">
        <v>23</v>
      </c>
      <c r="CG5" s="201" t="s">
        <v>22</v>
      </c>
      <c r="CH5" s="201" t="s">
        <v>24</v>
      </c>
      <c r="CI5" s="201" t="s">
        <v>24</v>
      </c>
      <c r="CJ5" s="201" t="s">
        <v>23</v>
      </c>
      <c r="CK5" s="201" t="s">
        <v>25</v>
      </c>
      <c r="CL5" s="201" t="s">
        <v>26</v>
      </c>
      <c r="CM5" s="201" t="s">
        <v>27</v>
      </c>
      <c r="CN5" s="202" t="s">
        <v>28</v>
      </c>
      <c r="CO5" s="203" t="s">
        <v>29</v>
      </c>
      <c r="CP5" s="200" t="s">
        <v>20</v>
      </c>
      <c r="CQ5" s="201" t="s">
        <v>21</v>
      </c>
      <c r="CR5" s="201" t="s">
        <v>22</v>
      </c>
      <c r="CS5" s="201" t="s">
        <v>23</v>
      </c>
      <c r="CT5" s="201" t="s">
        <v>22</v>
      </c>
      <c r="CU5" s="201" t="s">
        <v>24</v>
      </c>
      <c r="CV5" s="201" t="s">
        <v>24</v>
      </c>
      <c r="CW5" s="201" t="s">
        <v>23</v>
      </c>
      <c r="CX5" s="201" t="s">
        <v>25</v>
      </c>
      <c r="CY5" s="201" t="s">
        <v>26</v>
      </c>
      <c r="CZ5" s="201" t="s">
        <v>27</v>
      </c>
      <c r="DA5" s="202" t="s">
        <v>28</v>
      </c>
      <c r="DB5" s="203" t="s">
        <v>29</v>
      </c>
      <c r="DC5" s="998"/>
      <c r="DD5" s="909"/>
      <c r="DE5" s="912"/>
      <c r="DF5" s="915"/>
      <c r="DG5" s="924"/>
      <c r="DH5" s="804" t="s">
        <v>20</v>
      </c>
      <c r="DI5" s="805" t="s">
        <v>21</v>
      </c>
      <c r="DJ5" s="805" t="s">
        <v>22</v>
      </c>
      <c r="DK5" s="805" t="s">
        <v>23</v>
      </c>
      <c r="DL5" s="805" t="s">
        <v>22</v>
      </c>
      <c r="DM5" s="805" t="s">
        <v>24</v>
      </c>
      <c r="DN5" s="805" t="s">
        <v>24</v>
      </c>
      <c r="DO5" s="805" t="s">
        <v>23</v>
      </c>
      <c r="DP5" s="805" t="s">
        <v>25</v>
      </c>
      <c r="DQ5" s="805" t="s">
        <v>26</v>
      </c>
      <c r="DR5" s="805" t="s">
        <v>27</v>
      </c>
      <c r="DS5" s="807" t="s">
        <v>28</v>
      </c>
      <c r="DT5" s="774" t="s">
        <v>29</v>
      </c>
      <c r="DU5" s="335" t="s">
        <v>141</v>
      </c>
      <c r="DV5" s="1003"/>
      <c r="DW5" s="1004" t="s">
        <v>141</v>
      </c>
      <c r="DX5" s="1005"/>
      <c r="DY5" s="1011"/>
      <c r="DZ5" s="1000"/>
      <c r="EA5" s="1011"/>
      <c r="EB5" s="1000"/>
      <c r="EC5" s="1011"/>
      <c r="ED5" s="1019"/>
      <c r="EE5" s="1011"/>
      <c r="EF5" s="1000"/>
      <c r="EG5" s="1017"/>
      <c r="EH5" s="1019"/>
      <c r="EI5" s="1011"/>
      <c r="EJ5" s="1000"/>
      <c r="EK5" s="1011"/>
      <c r="EL5" s="1000"/>
      <c r="EM5" s="1011"/>
      <c r="EN5" s="1000"/>
      <c r="EO5" s="1011"/>
      <c r="EP5" s="1000"/>
      <c r="EQ5" s="1011"/>
      <c r="ER5" s="1000"/>
      <c r="ES5" s="1011"/>
      <c r="ET5" s="1000"/>
      <c r="EU5" s="1011"/>
      <c r="EV5" s="1023"/>
      <c r="EW5" s="809"/>
    </row>
    <row r="6" spans="1:153" ht="120" customHeight="1" thickTop="1" x14ac:dyDescent="0.25">
      <c r="A6" s="336">
        <v>1</v>
      </c>
      <c r="B6" s="781" t="s">
        <v>48</v>
      </c>
      <c r="C6" s="791" t="s">
        <v>156</v>
      </c>
      <c r="D6" s="378">
        <v>2073</v>
      </c>
      <c r="E6" s="750">
        <v>204</v>
      </c>
      <c r="F6" s="300">
        <v>625</v>
      </c>
      <c r="G6" s="301">
        <v>1072</v>
      </c>
      <c r="H6" s="301">
        <v>376</v>
      </c>
      <c r="I6" s="302">
        <v>44</v>
      </c>
      <c r="J6" s="303">
        <v>0</v>
      </c>
      <c r="K6" s="304">
        <f t="shared" ref="K6:K18" si="0">SUM(F6:J6)</f>
        <v>2117</v>
      </c>
      <c r="L6" s="305">
        <v>109</v>
      </c>
      <c r="M6" s="305">
        <v>57</v>
      </c>
      <c r="N6" s="305">
        <v>275</v>
      </c>
      <c r="O6" s="305">
        <v>361</v>
      </c>
      <c r="P6" s="738">
        <v>465</v>
      </c>
      <c r="Q6" s="306"/>
      <c r="R6" s="306"/>
      <c r="S6" s="306"/>
      <c r="T6" s="306"/>
      <c r="U6" s="306"/>
      <c r="V6" s="306"/>
      <c r="W6" s="307"/>
      <c r="X6" s="308">
        <f>SUM(L6:W6)</f>
        <v>1267</v>
      </c>
      <c r="Y6" s="309">
        <v>190</v>
      </c>
      <c r="Z6" s="310">
        <v>62</v>
      </c>
      <c r="AA6" s="310">
        <v>141</v>
      </c>
      <c r="AB6" s="310">
        <v>72</v>
      </c>
      <c r="AC6" s="310">
        <v>78</v>
      </c>
      <c r="AD6" s="310"/>
      <c r="AE6" s="310"/>
      <c r="AF6" s="310"/>
      <c r="AG6" s="310"/>
      <c r="AH6" s="310"/>
      <c r="AI6" s="310"/>
      <c r="AJ6" s="311"/>
      <c r="AK6" s="312">
        <f>SUM(Y6:AJ6)</f>
        <v>543</v>
      </c>
      <c r="AL6" s="309">
        <v>19</v>
      </c>
      <c r="AM6" s="310">
        <v>11</v>
      </c>
      <c r="AN6" s="310">
        <v>16</v>
      </c>
      <c r="AO6" s="310">
        <v>9</v>
      </c>
      <c r="AP6" s="310">
        <v>11</v>
      </c>
      <c r="AQ6" s="310"/>
      <c r="AR6" s="310"/>
      <c r="AS6" s="310"/>
      <c r="AT6" s="310"/>
      <c r="AU6" s="310"/>
      <c r="AV6" s="310"/>
      <c r="AW6" s="311"/>
      <c r="AX6" s="312">
        <f>SUM(AL6:AW6)</f>
        <v>66</v>
      </c>
      <c r="AY6" s="312">
        <f>AK6+AX6</f>
        <v>609</v>
      </c>
      <c r="AZ6" s="313">
        <f t="shared" ref="AZ6:AZ37" si="1">F6+J6+AK6</f>
        <v>1168</v>
      </c>
      <c r="BA6" s="314">
        <f t="shared" ref="BA6:BA37" si="2">J6</f>
        <v>0</v>
      </c>
      <c r="BB6" s="315">
        <f t="shared" ref="BB6:BB37" si="3">G6+AX6</f>
        <v>1138</v>
      </c>
      <c r="BC6" s="417">
        <v>195</v>
      </c>
      <c r="BD6" s="417">
        <v>90</v>
      </c>
      <c r="BE6" s="417">
        <v>125</v>
      </c>
      <c r="BF6" s="417">
        <v>115</v>
      </c>
      <c r="BG6" s="417">
        <v>101</v>
      </c>
      <c r="BH6" s="417"/>
      <c r="BI6" s="417"/>
      <c r="BJ6" s="417"/>
      <c r="BK6" s="417"/>
      <c r="BL6" s="417"/>
      <c r="BM6" s="417"/>
      <c r="BN6" s="417"/>
      <c r="BO6" s="319">
        <f>SUM(BC6:BN6)</f>
        <v>626</v>
      </c>
      <c r="BP6" s="316">
        <v>1</v>
      </c>
      <c r="BQ6" s="317">
        <v>0</v>
      </c>
      <c r="BR6" s="317">
        <v>0</v>
      </c>
      <c r="BS6" s="317">
        <v>0</v>
      </c>
      <c r="BT6" s="317">
        <v>0</v>
      </c>
      <c r="BU6" s="317"/>
      <c r="BV6" s="317"/>
      <c r="BW6" s="317"/>
      <c r="BX6" s="317"/>
      <c r="BY6" s="317"/>
      <c r="BZ6" s="317"/>
      <c r="CA6" s="318"/>
      <c r="CB6" s="319">
        <f>SUM(BP6:CA6)</f>
        <v>1</v>
      </c>
      <c r="CC6" s="320">
        <v>0</v>
      </c>
      <c r="CD6" s="321">
        <v>0</v>
      </c>
      <c r="CE6" s="321">
        <v>0</v>
      </c>
      <c r="CF6" s="321">
        <v>0</v>
      </c>
      <c r="CG6" s="321">
        <v>0</v>
      </c>
      <c r="CH6" s="321"/>
      <c r="CI6" s="321"/>
      <c r="CJ6" s="321"/>
      <c r="CK6" s="321"/>
      <c r="CL6" s="321"/>
      <c r="CM6" s="321"/>
      <c r="CN6" s="322"/>
      <c r="CO6" s="323">
        <f>SUM(CC6:CN6)</f>
        <v>0</v>
      </c>
      <c r="CP6" s="320">
        <v>0</v>
      </c>
      <c r="CQ6" s="321">
        <v>0</v>
      </c>
      <c r="CR6" s="321">
        <v>0</v>
      </c>
      <c r="CS6" s="321">
        <v>0</v>
      </c>
      <c r="CT6" s="321">
        <v>0</v>
      </c>
      <c r="CU6" s="321"/>
      <c r="CV6" s="321"/>
      <c r="CW6" s="321"/>
      <c r="CX6" s="321"/>
      <c r="CY6" s="321"/>
      <c r="CZ6" s="321"/>
      <c r="DA6" s="322"/>
      <c r="DB6" s="323">
        <f>SUM(CP6:DA6)</f>
        <v>0</v>
      </c>
      <c r="DC6" s="529">
        <f>AZ6-BO6-CO6</f>
        <v>542</v>
      </c>
      <c r="DD6" s="530">
        <f t="shared" ref="DD6:DD48" si="4">J6</f>
        <v>0</v>
      </c>
      <c r="DE6" s="531">
        <f>BB6-CB6-DB6</f>
        <v>1137</v>
      </c>
      <c r="DF6" s="491">
        <f>SUM(DC6:DE6)-DD6</f>
        <v>1679</v>
      </c>
      <c r="DG6" s="324">
        <f>BO6</f>
        <v>626</v>
      </c>
      <c r="DH6" s="456">
        <f>BC6/DU6</f>
        <v>0.16250000000000001</v>
      </c>
      <c r="DI6" s="457">
        <f t="shared" ref="DI6:DI37" si="5">BD6/DU6</f>
        <v>7.4999999999999997E-2</v>
      </c>
      <c r="DJ6" s="457">
        <f t="shared" ref="DJ6:DJ37" si="6">BE6/DU6</f>
        <v>0.10416666666666667</v>
      </c>
      <c r="DK6" s="457">
        <f>BF6/DU6</f>
        <v>9.583333333333334E-2</v>
      </c>
      <c r="DL6" s="457">
        <f>BG6/DU6</f>
        <v>8.4166666666666667E-2</v>
      </c>
      <c r="DM6" s="458"/>
      <c r="DN6" s="458"/>
      <c r="DO6" s="458"/>
      <c r="DP6" s="458"/>
      <c r="DQ6" s="458"/>
      <c r="DR6" s="459"/>
      <c r="DS6" s="460"/>
      <c r="DT6" s="524">
        <f>SUM(DH6:DS6)</f>
        <v>0.52166666666666672</v>
      </c>
      <c r="DU6" s="312">
        <v>1200</v>
      </c>
      <c r="DV6" s="312">
        <f>DU6/12</f>
        <v>100</v>
      </c>
      <c r="DW6" s="499">
        <f>DU6*1.3</f>
        <v>1560</v>
      </c>
      <c r="DX6" s="500">
        <f>DU6*1.7</f>
        <v>2040</v>
      </c>
      <c r="DY6" s="3"/>
      <c r="DZ6" s="4"/>
      <c r="EA6" s="3"/>
      <c r="EB6" s="4"/>
      <c r="EC6" s="3"/>
      <c r="ED6" s="813"/>
      <c r="EE6" s="5"/>
      <c r="EF6" s="6"/>
      <c r="EG6" s="831"/>
      <c r="EH6" s="813"/>
      <c r="EI6" s="5"/>
      <c r="EJ6" s="6"/>
      <c r="EK6" s="5"/>
      <c r="EL6" s="6"/>
      <c r="EM6" s="3"/>
      <c r="EN6" s="4"/>
      <c r="EO6" s="3"/>
      <c r="EP6" s="4"/>
      <c r="EQ6" s="3"/>
      <c r="ER6" s="4"/>
      <c r="ES6" s="3"/>
      <c r="ET6" s="4"/>
      <c r="EU6" s="3"/>
      <c r="EV6" s="7"/>
      <c r="EW6" s="811"/>
    </row>
    <row r="7" spans="1:153" ht="120" customHeight="1" x14ac:dyDescent="0.25">
      <c r="A7" s="337">
        <v>2</v>
      </c>
      <c r="B7" s="782" t="s">
        <v>49</v>
      </c>
      <c r="C7" s="792" t="s">
        <v>157</v>
      </c>
      <c r="D7" s="377">
        <v>2960</v>
      </c>
      <c r="E7" s="751">
        <v>19</v>
      </c>
      <c r="F7" s="10">
        <v>977</v>
      </c>
      <c r="G7" s="11">
        <v>1107</v>
      </c>
      <c r="H7" s="11">
        <v>876</v>
      </c>
      <c r="I7" s="12">
        <v>621</v>
      </c>
      <c r="J7" s="13">
        <v>0</v>
      </c>
      <c r="K7" s="14">
        <f t="shared" si="0"/>
        <v>3581</v>
      </c>
      <c r="L7" s="15">
        <v>112</v>
      </c>
      <c r="M7" s="15">
        <v>54</v>
      </c>
      <c r="N7" s="15">
        <v>281</v>
      </c>
      <c r="O7" s="15">
        <v>367</v>
      </c>
      <c r="P7" s="739">
        <v>465</v>
      </c>
      <c r="Q7" s="16"/>
      <c r="R7" s="16"/>
      <c r="S7" s="16"/>
      <c r="T7" s="16"/>
      <c r="U7" s="16"/>
      <c r="V7" s="16"/>
      <c r="W7" s="17"/>
      <c r="X7" s="18">
        <f t="shared" ref="X7:X86" si="7">SUM(L7:W7)</f>
        <v>1279</v>
      </c>
      <c r="Y7" s="19">
        <v>88</v>
      </c>
      <c r="Z7" s="20">
        <v>91</v>
      </c>
      <c r="AA7" s="20">
        <v>61</v>
      </c>
      <c r="AB7" s="20">
        <v>122</v>
      </c>
      <c r="AC7" s="20">
        <v>108</v>
      </c>
      <c r="AD7" s="20"/>
      <c r="AE7" s="20"/>
      <c r="AF7" s="20"/>
      <c r="AG7" s="20"/>
      <c r="AH7" s="20"/>
      <c r="AI7" s="20"/>
      <c r="AJ7" s="21"/>
      <c r="AK7" s="22">
        <f t="shared" ref="AK7:AK86" si="8">SUM(Y7:AJ7)</f>
        <v>470</v>
      </c>
      <c r="AL7" s="19">
        <v>20</v>
      </c>
      <c r="AM7" s="20">
        <v>13</v>
      </c>
      <c r="AN7" s="20">
        <v>16</v>
      </c>
      <c r="AO7" s="20">
        <v>16</v>
      </c>
      <c r="AP7" s="20">
        <v>9</v>
      </c>
      <c r="AQ7" s="20"/>
      <c r="AR7" s="20"/>
      <c r="AS7" s="20"/>
      <c r="AT7" s="20"/>
      <c r="AU7" s="20"/>
      <c r="AV7" s="20"/>
      <c r="AW7" s="21"/>
      <c r="AX7" s="22">
        <f t="shared" ref="AX7:AX91" si="9">SUM(AL7:AW7)</f>
        <v>74</v>
      </c>
      <c r="AY7" s="22">
        <f t="shared" ref="AY7:AY91" si="10">AK7+AX7</f>
        <v>544</v>
      </c>
      <c r="AZ7" s="205">
        <f t="shared" si="1"/>
        <v>1447</v>
      </c>
      <c r="BA7" s="206">
        <f t="shared" si="2"/>
        <v>0</v>
      </c>
      <c r="BB7" s="207">
        <f t="shared" si="3"/>
        <v>1181</v>
      </c>
      <c r="BC7" s="384">
        <v>195</v>
      </c>
      <c r="BD7" s="385">
        <v>86</v>
      </c>
      <c r="BE7" s="385">
        <v>134</v>
      </c>
      <c r="BF7" s="385">
        <v>116</v>
      </c>
      <c r="BG7" s="385">
        <v>100</v>
      </c>
      <c r="BH7" s="385"/>
      <c r="BI7" s="385"/>
      <c r="BJ7" s="385"/>
      <c r="BK7" s="385"/>
      <c r="BL7" s="385"/>
      <c r="BM7" s="385"/>
      <c r="BN7" s="385"/>
      <c r="BO7" s="26">
        <f t="shared" ref="BO7:BO86" si="11">SUM(BC7:BN7)</f>
        <v>631</v>
      </c>
      <c r="BP7" s="23">
        <v>0</v>
      </c>
      <c r="BQ7" s="24">
        <v>0</v>
      </c>
      <c r="BR7" s="24">
        <v>0</v>
      </c>
      <c r="BS7" s="24">
        <v>0</v>
      </c>
      <c r="BT7" s="24">
        <v>2</v>
      </c>
      <c r="BU7" s="24"/>
      <c r="BV7" s="24"/>
      <c r="BW7" s="24"/>
      <c r="BX7" s="24"/>
      <c r="BY7" s="24"/>
      <c r="BZ7" s="24"/>
      <c r="CA7" s="25"/>
      <c r="CB7" s="26">
        <f t="shared" ref="CB7:CB91" si="12">SUM(BP7:CA7)</f>
        <v>2</v>
      </c>
      <c r="CC7" s="27">
        <v>0</v>
      </c>
      <c r="CD7" s="28">
        <v>0</v>
      </c>
      <c r="CE7" s="28">
        <v>0</v>
      </c>
      <c r="CF7" s="28">
        <v>0</v>
      </c>
      <c r="CG7" s="28">
        <v>0</v>
      </c>
      <c r="CH7" s="28"/>
      <c r="CI7" s="28"/>
      <c r="CJ7" s="28"/>
      <c r="CK7" s="28"/>
      <c r="CL7" s="28"/>
      <c r="CM7" s="28"/>
      <c r="CN7" s="29"/>
      <c r="CO7" s="30">
        <f t="shared" ref="CO7:CO90" si="13">SUM(CC7:CN7)</f>
        <v>0</v>
      </c>
      <c r="CP7" s="27">
        <v>1</v>
      </c>
      <c r="CQ7" s="28">
        <v>0</v>
      </c>
      <c r="CR7" s="28">
        <v>0</v>
      </c>
      <c r="CS7" s="28">
        <v>0</v>
      </c>
      <c r="CT7" s="28">
        <v>0</v>
      </c>
      <c r="CU7" s="28"/>
      <c r="CV7" s="28"/>
      <c r="CW7" s="28"/>
      <c r="CX7" s="28"/>
      <c r="CY7" s="28"/>
      <c r="CZ7" s="28"/>
      <c r="DA7" s="29"/>
      <c r="DB7" s="30">
        <f t="shared" ref="DB7:DB91" si="14">SUM(CP7:DA7)</f>
        <v>1</v>
      </c>
      <c r="DC7" s="532">
        <f t="shared" ref="DC7:DC91" si="15">AZ7-BO7-CO7</f>
        <v>816</v>
      </c>
      <c r="DD7" s="533">
        <f t="shared" si="4"/>
        <v>0</v>
      </c>
      <c r="DE7" s="534">
        <f t="shared" ref="DE7:DE91" si="16">BB7-CB7-DB7</f>
        <v>1178</v>
      </c>
      <c r="DF7" s="492">
        <f>SUM(DC7:DE7)-DD7</f>
        <v>1994</v>
      </c>
      <c r="DG7" s="33">
        <f t="shared" ref="DG7:DG86" si="17">BO7</f>
        <v>631</v>
      </c>
      <c r="DH7" s="461">
        <f t="shared" ref="DH7:DH37" si="18">BC7/DU7</f>
        <v>0.16250000000000001</v>
      </c>
      <c r="DI7" s="462">
        <f t="shared" si="5"/>
        <v>7.166666666666667E-2</v>
      </c>
      <c r="DJ7" s="462">
        <f t="shared" si="6"/>
        <v>0.11166666666666666</v>
      </c>
      <c r="DK7" s="462">
        <f t="shared" ref="DK7:DK37" si="19">BF7/DU7</f>
        <v>9.6666666666666665E-2</v>
      </c>
      <c r="DL7" s="462">
        <f t="shared" ref="DL7:DL70" si="20">BG7/DU7</f>
        <v>8.3333333333333329E-2</v>
      </c>
      <c r="DM7" s="463"/>
      <c r="DN7" s="463"/>
      <c r="DO7" s="463"/>
      <c r="DP7" s="463"/>
      <c r="DQ7" s="463"/>
      <c r="DR7" s="464"/>
      <c r="DS7" s="465"/>
      <c r="DT7" s="525">
        <f t="shared" ref="DT7:DT70" si="21">SUM(DH7:DS7)</f>
        <v>0.52583333333333337</v>
      </c>
      <c r="DU7" s="22">
        <v>1200</v>
      </c>
      <c r="DV7" s="22">
        <f t="shared" ref="DV7:DV25" si="22">DU7/12</f>
        <v>100</v>
      </c>
      <c r="DW7" s="501">
        <f t="shared" ref="DW7:DW91" si="23">DU7*1.3</f>
        <v>1560</v>
      </c>
      <c r="DX7" s="502">
        <f t="shared" ref="DX7:DX91" si="24">DU7*1.7</f>
        <v>2040</v>
      </c>
      <c r="DY7" s="34"/>
      <c r="DZ7" s="35"/>
      <c r="EA7" s="34"/>
      <c r="EB7" s="35"/>
      <c r="EC7" s="34"/>
      <c r="ED7" s="814"/>
      <c r="EE7" s="36"/>
      <c r="EF7" s="37"/>
      <c r="EG7" s="327"/>
      <c r="EH7" s="814"/>
      <c r="EI7" s="36"/>
      <c r="EJ7" s="37"/>
      <c r="EK7" s="36"/>
      <c r="EL7" s="37"/>
      <c r="EM7" s="34"/>
      <c r="EN7" s="35"/>
      <c r="EO7" s="34"/>
      <c r="EP7" s="35"/>
      <c r="EQ7" s="34"/>
      <c r="ER7" s="35"/>
      <c r="ES7" s="34"/>
      <c r="ET7" s="35"/>
      <c r="EU7" s="34"/>
      <c r="EV7" s="38"/>
      <c r="EW7" s="811"/>
    </row>
    <row r="8" spans="1:153" ht="120" customHeight="1" x14ac:dyDescent="0.25">
      <c r="A8" s="337">
        <v>3</v>
      </c>
      <c r="B8" s="782" t="s">
        <v>50</v>
      </c>
      <c r="C8" s="792" t="s">
        <v>158</v>
      </c>
      <c r="D8" s="377">
        <v>2759</v>
      </c>
      <c r="E8" s="751">
        <v>33</v>
      </c>
      <c r="F8" s="10">
        <v>636</v>
      </c>
      <c r="G8" s="11">
        <v>1529</v>
      </c>
      <c r="H8" s="11">
        <v>594</v>
      </c>
      <c r="I8" s="12">
        <v>486</v>
      </c>
      <c r="J8" s="13">
        <v>0</v>
      </c>
      <c r="K8" s="14">
        <f t="shared" si="0"/>
        <v>3245</v>
      </c>
      <c r="L8" s="15">
        <v>114</v>
      </c>
      <c r="M8" s="15">
        <v>56</v>
      </c>
      <c r="N8" s="15">
        <v>279</v>
      </c>
      <c r="O8" s="15">
        <v>364</v>
      </c>
      <c r="P8" s="739">
        <v>474</v>
      </c>
      <c r="Q8" s="16"/>
      <c r="R8" s="16"/>
      <c r="S8" s="16"/>
      <c r="T8" s="16"/>
      <c r="U8" s="16"/>
      <c r="V8" s="16"/>
      <c r="W8" s="17"/>
      <c r="X8" s="18">
        <f t="shared" si="7"/>
        <v>1287</v>
      </c>
      <c r="Y8" s="19">
        <v>79</v>
      </c>
      <c r="Z8" s="20">
        <v>71</v>
      </c>
      <c r="AA8" s="20">
        <v>109</v>
      </c>
      <c r="AB8" s="20">
        <v>97</v>
      </c>
      <c r="AC8" s="20">
        <v>82</v>
      </c>
      <c r="AD8" s="20"/>
      <c r="AE8" s="20"/>
      <c r="AF8" s="20"/>
      <c r="AG8" s="20"/>
      <c r="AH8" s="20"/>
      <c r="AI8" s="20"/>
      <c r="AJ8" s="21"/>
      <c r="AK8" s="22">
        <f t="shared" si="8"/>
        <v>438</v>
      </c>
      <c r="AL8" s="19">
        <v>12</v>
      </c>
      <c r="AM8" s="20">
        <v>9</v>
      </c>
      <c r="AN8" s="20">
        <v>11</v>
      </c>
      <c r="AO8" s="20">
        <v>17</v>
      </c>
      <c r="AP8" s="20">
        <v>16</v>
      </c>
      <c r="AQ8" s="20"/>
      <c r="AR8" s="20"/>
      <c r="AS8" s="20"/>
      <c r="AT8" s="20"/>
      <c r="AU8" s="20"/>
      <c r="AV8" s="20"/>
      <c r="AW8" s="21"/>
      <c r="AX8" s="22">
        <f t="shared" si="9"/>
        <v>65</v>
      </c>
      <c r="AY8" s="22">
        <f t="shared" si="10"/>
        <v>503</v>
      </c>
      <c r="AZ8" s="205">
        <f t="shared" si="1"/>
        <v>1074</v>
      </c>
      <c r="BA8" s="206">
        <f t="shared" si="2"/>
        <v>0</v>
      </c>
      <c r="BB8" s="207">
        <f t="shared" si="3"/>
        <v>1594</v>
      </c>
      <c r="BC8" s="384">
        <v>120</v>
      </c>
      <c r="BD8" s="385">
        <v>104</v>
      </c>
      <c r="BE8" s="385">
        <v>130</v>
      </c>
      <c r="BF8" s="385">
        <v>109</v>
      </c>
      <c r="BG8" s="385">
        <v>60</v>
      </c>
      <c r="BH8" s="385"/>
      <c r="BI8" s="385"/>
      <c r="BJ8" s="385"/>
      <c r="BK8" s="385"/>
      <c r="BL8" s="385"/>
      <c r="BM8" s="385"/>
      <c r="BN8" s="385"/>
      <c r="BO8" s="26">
        <f t="shared" si="11"/>
        <v>523</v>
      </c>
      <c r="BP8" s="23">
        <v>1</v>
      </c>
      <c r="BQ8" s="24">
        <v>0</v>
      </c>
      <c r="BR8" s="24">
        <v>56</v>
      </c>
      <c r="BS8" s="24">
        <v>0</v>
      </c>
      <c r="BT8" s="24">
        <v>0</v>
      </c>
      <c r="BU8" s="24"/>
      <c r="BV8" s="24"/>
      <c r="BW8" s="24"/>
      <c r="BX8" s="24"/>
      <c r="BY8" s="24"/>
      <c r="BZ8" s="24"/>
      <c r="CA8" s="25"/>
      <c r="CB8" s="26">
        <f t="shared" si="12"/>
        <v>57</v>
      </c>
      <c r="CC8" s="27">
        <v>0</v>
      </c>
      <c r="CD8" s="28">
        <v>0</v>
      </c>
      <c r="CE8" s="28">
        <v>0</v>
      </c>
      <c r="CF8" s="28">
        <v>0</v>
      </c>
      <c r="CG8" s="28">
        <v>0</v>
      </c>
      <c r="CH8" s="28"/>
      <c r="CI8" s="28"/>
      <c r="CJ8" s="28"/>
      <c r="CK8" s="28"/>
      <c r="CL8" s="28"/>
      <c r="CM8" s="28"/>
      <c r="CN8" s="29"/>
      <c r="CO8" s="30">
        <f t="shared" si="13"/>
        <v>0</v>
      </c>
      <c r="CP8" s="27">
        <v>0</v>
      </c>
      <c r="CQ8" s="28">
        <v>0</v>
      </c>
      <c r="CR8" s="28">
        <v>457</v>
      </c>
      <c r="CS8" s="28">
        <v>6</v>
      </c>
      <c r="CT8" s="28">
        <v>0</v>
      </c>
      <c r="CU8" s="28"/>
      <c r="CV8" s="28"/>
      <c r="CW8" s="28"/>
      <c r="CX8" s="28"/>
      <c r="CY8" s="28"/>
      <c r="CZ8" s="28"/>
      <c r="DA8" s="29"/>
      <c r="DB8" s="30">
        <f t="shared" si="14"/>
        <v>463</v>
      </c>
      <c r="DC8" s="532">
        <f>AZ8-BO8-CO8</f>
        <v>551</v>
      </c>
      <c r="DD8" s="533">
        <f t="shared" si="4"/>
        <v>0</v>
      </c>
      <c r="DE8" s="534">
        <f t="shared" si="16"/>
        <v>1074</v>
      </c>
      <c r="DF8" s="492">
        <f>SUM(DC8:DE8)-DD8</f>
        <v>1625</v>
      </c>
      <c r="DG8" s="33">
        <f t="shared" si="17"/>
        <v>523</v>
      </c>
      <c r="DH8" s="461">
        <f t="shared" si="18"/>
        <v>0.1</v>
      </c>
      <c r="DI8" s="462">
        <f t="shared" si="5"/>
        <v>8.666666666666667E-2</v>
      </c>
      <c r="DJ8" s="462">
        <f t="shared" si="6"/>
        <v>0.10833333333333334</v>
      </c>
      <c r="DK8" s="462">
        <f t="shared" si="19"/>
        <v>9.0833333333333335E-2</v>
      </c>
      <c r="DL8" s="462">
        <f t="shared" si="20"/>
        <v>0.05</v>
      </c>
      <c r="DM8" s="463"/>
      <c r="DN8" s="463"/>
      <c r="DO8" s="463"/>
      <c r="DP8" s="463"/>
      <c r="DQ8" s="463"/>
      <c r="DR8" s="464"/>
      <c r="DS8" s="465"/>
      <c r="DT8" s="525">
        <f t="shared" si="21"/>
        <v>0.43583333333333335</v>
      </c>
      <c r="DU8" s="22">
        <v>1200</v>
      </c>
      <c r="DV8" s="22">
        <f t="shared" si="22"/>
        <v>100</v>
      </c>
      <c r="DW8" s="501">
        <f t="shared" si="23"/>
        <v>1560</v>
      </c>
      <c r="DX8" s="502">
        <f t="shared" si="24"/>
        <v>2040</v>
      </c>
      <c r="DY8" s="34"/>
      <c r="DZ8" s="35"/>
      <c r="EA8" s="34"/>
      <c r="EB8" s="35"/>
      <c r="EC8" s="34"/>
      <c r="ED8" s="814"/>
      <c r="EE8" s="36"/>
      <c r="EF8" s="37"/>
      <c r="EG8" s="327"/>
      <c r="EH8" s="814"/>
      <c r="EI8" s="36"/>
      <c r="EJ8" s="37"/>
      <c r="EK8" s="36"/>
      <c r="EL8" s="37"/>
      <c r="EM8" s="34"/>
      <c r="EN8" s="35"/>
      <c r="EO8" s="34"/>
      <c r="EP8" s="35"/>
      <c r="EQ8" s="34"/>
      <c r="ER8" s="35"/>
      <c r="ES8" s="34"/>
      <c r="ET8" s="35"/>
      <c r="EU8" s="34"/>
      <c r="EV8" s="38"/>
      <c r="EW8" s="811"/>
    </row>
    <row r="9" spans="1:153" ht="120" customHeight="1" x14ac:dyDescent="0.25">
      <c r="A9" s="337">
        <v>4</v>
      </c>
      <c r="B9" s="782" t="s">
        <v>51</v>
      </c>
      <c r="C9" s="792" t="s">
        <v>159</v>
      </c>
      <c r="D9" s="377">
        <v>1058</v>
      </c>
      <c r="E9" s="751">
        <v>30</v>
      </c>
      <c r="F9" s="10">
        <v>203</v>
      </c>
      <c r="G9" s="11">
        <v>716</v>
      </c>
      <c r="H9" s="11">
        <v>149</v>
      </c>
      <c r="I9" s="12">
        <v>63</v>
      </c>
      <c r="J9" s="13">
        <v>0</v>
      </c>
      <c r="K9" s="14">
        <f t="shared" si="0"/>
        <v>1131</v>
      </c>
      <c r="L9" s="15">
        <v>126</v>
      </c>
      <c r="M9" s="15">
        <v>126</v>
      </c>
      <c r="N9" s="15">
        <v>368</v>
      </c>
      <c r="O9" s="15">
        <v>712</v>
      </c>
      <c r="P9" s="739">
        <v>898</v>
      </c>
      <c r="Q9" s="16"/>
      <c r="R9" s="16"/>
      <c r="S9" s="16"/>
      <c r="T9" s="16"/>
      <c r="U9" s="16"/>
      <c r="V9" s="16"/>
      <c r="W9" s="17"/>
      <c r="X9" s="18">
        <f t="shared" si="7"/>
        <v>2230</v>
      </c>
      <c r="Y9" s="19">
        <v>190</v>
      </c>
      <c r="Z9" s="20">
        <v>155</v>
      </c>
      <c r="AA9" s="20">
        <v>124</v>
      </c>
      <c r="AB9" s="20">
        <v>243</v>
      </c>
      <c r="AC9" s="20">
        <v>175</v>
      </c>
      <c r="AD9" s="20"/>
      <c r="AE9" s="20"/>
      <c r="AF9" s="20"/>
      <c r="AG9" s="20"/>
      <c r="AH9" s="20"/>
      <c r="AI9" s="20"/>
      <c r="AJ9" s="21"/>
      <c r="AK9" s="22">
        <f t="shared" si="8"/>
        <v>887</v>
      </c>
      <c r="AL9" s="19">
        <v>27</v>
      </c>
      <c r="AM9" s="20">
        <v>33</v>
      </c>
      <c r="AN9" s="20">
        <v>10</v>
      </c>
      <c r="AO9" s="20">
        <v>36</v>
      </c>
      <c r="AP9" s="20">
        <v>21</v>
      </c>
      <c r="AQ9" s="20"/>
      <c r="AR9" s="20"/>
      <c r="AS9" s="20"/>
      <c r="AT9" s="20"/>
      <c r="AU9" s="20"/>
      <c r="AV9" s="20"/>
      <c r="AW9" s="21"/>
      <c r="AX9" s="22">
        <f t="shared" si="9"/>
        <v>127</v>
      </c>
      <c r="AY9" s="22">
        <f t="shared" si="10"/>
        <v>1014</v>
      </c>
      <c r="AZ9" s="205">
        <f t="shared" si="1"/>
        <v>1090</v>
      </c>
      <c r="BA9" s="206">
        <f t="shared" si="2"/>
        <v>0</v>
      </c>
      <c r="BB9" s="207">
        <f t="shared" si="3"/>
        <v>843</v>
      </c>
      <c r="BC9" s="384">
        <v>134</v>
      </c>
      <c r="BD9" s="385">
        <v>104</v>
      </c>
      <c r="BE9" s="385">
        <v>140</v>
      </c>
      <c r="BF9" s="385">
        <v>161</v>
      </c>
      <c r="BG9" s="385">
        <v>224</v>
      </c>
      <c r="BH9" s="385"/>
      <c r="BI9" s="385"/>
      <c r="BJ9" s="385"/>
      <c r="BK9" s="385"/>
      <c r="BL9" s="385"/>
      <c r="BM9" s="385"/>
      <c r="BN9" s="385"/>
      <c r="BO9" s="26">
        <f t="shared" si="11"/>
        <v>763</v>
      </c>
      <c r="BP9" s="23">
        <v>0</v>
      </c>
      <c r="BQ9" s="24">
        <v>1</v>
      </c>
      <c r="BR9" s="24">
        <v>2</v>
      </c>
      <c r="BS9" s="24">
        <v>3</v>
      </c>
      <c r="BT9" s="24">
        <v>2</v>
      </c>
      <c r="BU9" s="24"/>
      <c r="BV9" s="24"/>
      <c r="BW9" s="24"/>
      <c r="BX9" s="24"/>
      <c r="BY9" s="24"/>
      <c r="BZ9" s="24"/>
      <c r="CA9" s="25"/>
      <c r="CB9" s="26">
        <f t="shared" si="12"/>
        <v>8</v>
      </c>
      <c r="CC9" s="27">
        <v>0</v>
      </c>
      <c r="CD9" s="28">
        <v>0</v>
      </c>
      <c r="CE9" s="28">
        <v>0</v>
      </c>
      <c r="CF9" s="28">
        <v>0</v>
      </c>
      <c r="CG9" s="28">
        <v>0</v>
      </c>
      <c r="CH9" s="28"/>
      <c r="CI9" s="28"/>
      <c r="CJ9" s="28"/>
      <c r="CK9" s="28"/>
      <c r="CL9" s="28"/>
      <c r="CM9" s="28"/>
      <c r="CN9" s="29"/>
      <c r="CO9" s="30">
        <f t="shared" si="13"/>
        <v>0</v>
      </c>
      <c r="CP9" s="27">
        <v>46</v>
      </c>
      <c r="CQ9" s="28">
        <v>0</v>
      </c>
      <c r="CR9" s="28">
        <v>0</v>
      </c>
      <c r="CS9" s="28">
        <v>0</v>
      </c>
      <c r="CT9" s="28">
        <v>0</v>
      </c>
      <c r="CU9" s="28"/>
      <c r="CV9" s="28"/>
      <c r="CW9" s="28"/>
      <c r="CX9" s="28"/>
      <c r="CY9" s="28"/>
      <c r="CZ9" s="28"/>
      <c r="DA9" s="29"/>
      <c r="DB9" s="30">
        <f t="shared" si="14"/>
        <v>46</v>
      </c>
      <c r="DC9" s="532">
        <f t="shared" si="15"/>
        <v>327</v>
      </c>
      <c r="DD9" s="533">
        <f t="shared" si="4"/>
        <v>0</v>
      </c>
      <c r="DE9" s="534">
        <f t="shared" si="16"/>
        <v>789</v>
      </c>
      <c r="DF9" s="492">
        <f t="shared" ref="DF9:DF17" si="25">SUM(DC9:DE9)-DD9</f>
        <v>1116</v>
      </c>
      <c r="DG9" s="33">
        <f t="shared" si="17"/>
        <v>763</v>
      </c>
      <c r="DH9" s="461">
        <f t="shared" si="18"/>
        <v>8.9333333333333334E-2</v>
      </c>
      <c r="DI9" s="462">
        <f t="shared" si="5"/>
        <v>6.933333333333333E-2</v>
      </c>
      <c r="DJ9" s="462">
        <f t="shared" si="6"/>
        <v>9.3333333333333338E-2</v>
      </c>
      <c r="DK9" s="462">
        <f t="shared" si="19"/>
        <v>0.10733333333333334</v>
      </c>
      <c r="DL9" s="462">
        <f t="shared" si="20"/>
        <v>0.14933333333333335</v>
      </c>
      <c r="DM9" s="463"/>
      <c r="DN9" s="463"/>
      <c r="DO9" s="463"/>
      <c r="DP9" s="463"/>
      <c r="DQ9" s="463"/>
      <c r="DR9" s="464"/>
      <c r="DS9" s="465"/>
      <c r="DT9" s="525">
        <f t="shared" si="21"/>
        <v>0.50866666666666671</v>
      </c>
      <c r="DU9" s="22">
        <v>1500</v>
      </c>
      <c r="DV9" s="22">
        <f t="shared" si="22"/>
        <v>125</v>
      </c>
      <c r="DW9" s="501">
        <f t="shared" si="23"/>
        <v>1950</v>
      </c>
      <c r="DX9" s="502">
        <f t="shared" si="24"/>
        <v>2550</v>
      </c>
      <c r="DY9" s="34"/>
      <c r="DZ9" s="35"/>
      <c r="EA9" s="34"/>
      <c r="EB9" s="35"/>
      <c r="EC9" s="34"/>
      <c r="ED9" s="814"/>
      <c r="EE9" s="36"/>
      <c r="EF9" s="37"/>
      <c r="EG9" s="327"/>
      <c r="EH9" s="814"/>
      <c r="EI9" s="36"/>
      <c r="EJ9" s="37"/>
      <c r="EK9" s="36"/>
      <c r="EL9" s="37"/>
      <c r="EM9" s="34"/>
      <c r="EN9" s="35"/>
      <c r="EO9" s="34"/>
      <c r="EP9" s="35"/>
      <c r="EQ9" s="34"/>
      <c r="ER9" s="35"/>
      <c r="ES9" s="34"/>
      <c r="ET9" s="35"/>
      <c r="EU9" s="34"/>
      <c r="EV9" s="38"/>
      <c r="EW9" s="811"/>
    </row>
    <row r="10" spans="1:153" ht="120" customHeight="1" x14ac:dyDescent="0.25">
      <c r="A10" s="337">
        <v>5</v>
      </c>
      <c r="B10" s="782" t="s">
        <v>52</v>
      </c>
      <c r="C10" s="792" t="s">
        <v>160</v>
      </c>
      <c r="D10" s="377">
        <v>2069</v>
      </c>
      <c r="E10" s="751">
        <v>43</v>
      </c>
      <c r="F10" s="10">
        <v>675</v>
      </c>
      <c r="G10" s="11">
        <v>1301</v>
      </c>
      <c r="H10" s="11">
        <v>93</v>
      </c>
      <c r="I10" s="12">
        <v>104</v>
      </c>
      <c r="J10" s="13">
        <v>0</v>
      </c>
      <c r="K10" s="14">
        <f t="shared" si="0"/>
        <v>2173</v>
      </c>
      <c r="L10" s="15">
        <v>73</v>
      </c>
      <c r="M10" s="15">
        <v>56</v>
      </c>
      <c r="N10" s="15">
        <v>213</v>
      </c>
      <c r="O10" s="15">
        <v>276</v>
      </c>
      <c r="P10" s="739">
        <v>362</v>
      </c>
      <c r="Q10" s="16"/>
      <c r="R10" s="16"/>
      <c r="S10" s="16"/>
      <c r="T10" s="16"/>
      <c r="U10" s="16"/>
      <c r="V10" s="16"/>
      <c r="W10" s="17"/>
      <c r="X10" s="18">
        <f t="shared" si="7"/>
        <v>980</v>
      </c>
      <c r="Y10" s="19">
        <v>56</v>
      </c>
      <c r="Z10" s="20">
        <v>46</v>
      </c>
      <c r="AA10" s="20">
        <v>62</v>
      </c>
      <c r="AB10" s="20">
        <v>72</v>
      </c>
      <c r="AC10" s="20">
        <v>85</v>
      </c>
      <c r="AD10" s="20"/>
      <c r="AE10" s="20"/>
      <c r="AF10" s="20"/>
      <c r="AG10" s="20"/>
      <c r="AH10" s="20"/>
      <c r="AI10" s="20"/>
      <c r="AJ10" s="21"/>
      <c r="AK10" s="22">
        <f t="shared" si="8"/>
        <v>321</v>
      </c>
      <c r="AL10" s="19">
        <v>39</v>
      </c>
      <c r="AM10" s="20">
        <v>22</v>
      </c>
      <c r="AN10" s="20">
        <v>37</v>
      </c>
      <c r="AO10" s="20">
        <v>37</v>
      </c>
      <c r="AP10" s="20">
        <v>41</v>
      </c>
      <c r="AQ10" s="20"/>
      <c r="AR10" s="20"/>
      <c r="AS10" s="20"/>
      <c r="AT10" s="20"/>
      <c r="AU10" s="20"/>
      <c r="AV10" s="20"/>
      <c r="AW10" s="21"/>
      <c r="AX10" s="22">
        <f t="shared" si="9"/>
        <v>176</v>
      </c>
      <c r="AY10" s="22">
        <f t="shared" si="10"/>
        <v>497</v>
      </c>
      <c r="AZ10" s="205">
        <f t="shared" si="1"/>
        <v>996</v>
      </c>
      <c r="BA10" s="206">
        <f t="shared" si="2"/>
        <v>0</v>
      </c>
      <c r="BB10" s="207">
        <f t="shared" si="3"/>
        <v>1477</v>
      </c>
      <c r="BC10" s="384">
        <v>67</v>
      </c>
      <c r="BD10" s="385">
        <v>67</v>
      </c>
      <c r="BE10" s="385">
        <v>74</v>
      </c>
      <c r="BF10" s="385">
        <v>63</v>
      </c>
      <c r="BG10" s="385">
        <v>60</v>
      </c>
      <c r="BH10" s="385"/>
      <c r="BI10" s="385"/>
      <c r="BJ10" s="385"/>
      <c r="BK10" s="385"/>
      <c r="BL10" s="385"/>
      <c r="BM10" s="385"/>
      <c r="BN10" s="385"/>
      <c r="BO10" s="26">
        <f t="shared" si="11"/>
        <v>331</v>
      </c>
      <c r="BP10" s="23">
        <v>1</v>
      </c>
      <c r="BQ10" s="24">
        <v>0</v>
      </c>
      <c r="BR10" s="24">
        <v>0</v>
      </c>
      <c r="BS10" s="24">
        <v>2</v>
      </c>
      <c r="BT10" s="24">
        <v>3</v>
      </c>
      <c r="BU10" s="24"/>
      <c r="BV10" s="24"/>
      <c r="BW10" s="24"/>
      <c r="BX10" s="24"/>
      <c r="BY10" s="24"/>
      <c r="BZ10" s="24"/>
      <c r="CA10" s="25"/>
      <c r="CB10" s="26">
        <f t="shared" si="12"/>
        <v>6</v>
      </c>
      <c r="CC10" s="27">
        <v>0</v>
      </c>
      <c r="CD10" s="28">
        <v>0</v>
      </c>
      <c r="CE10" s="28">
        <v>0</v>
      </c>
      <c r="CF10" s="28">
        <v>0</v>
      </c>
      <c r="CG10" s="28">
        <v>0</v>
      </c>
      <c r="CH10" s="28"/>
      <c r="CI10" s="28"/>
      <c r="CJ10" s="28"/>
      <c r="CK10" s="28"/>
      <c r="CL10" s="28"/>
      <c r="CM10" s="28"/>
      <c r="CN10" s="29"/>
      <c r="CO10" s="30">
        <f t="shared" si="13"/>
        <v>0</v>
      </c>
      <c r="CP10" s="27">
        <v>9</v>
      </c>
      <c r="CQ10" s="28">
        <v>0</v>
      </c>
      <c r="CR10" s="28">
        <v>0</v>
      </c>
      <c r="CS10" s="28">
        <v>0</v>
      </c>
      <c r="CT10" s="28">
        <v>0</v>
      </c>
      <c r="CU10" s="28"/>
      <c r="CV10" s="28"/>
      <c r="CW10" s="28"/>
      <c r="CX10" s="28"/>
      <c r="CY10" s="28"/>
      <c r="CZ10" s="28"/>
      <c r="DA10" s="29"/>
      <c r="DB10" s="30">
        <f t="shared" si="14"/>
        <v>9</v>
      </c>
      <c r="DC10" s="532">
        <f t="shared" si="15"/>
        <v>665</v>
      </c>
      <c r="DD10" s="533">
        <f t="shared" si="4"/>
        <v>0</v>
      </c>
      <c r="DE10" s="534">
        <f t="shared" si="16"/>
        <v>1462</v>
      </c>
      <c r="DF10" s="492">
        <f>SUM(DC10:DE10)-DD10</f>
        <v>2127</v>
      </c>
      <c r="DG10" s="33">
        <f t="shared" si="17"/>
        <v>331</v>
      </c>
      <c r="DH10" s="461">
        <f t="shared" si="18"/>
        <v>8.1707317073170735E-2</v>
      </c>
      <c r="DI10" s="462">
        <f t="shared" si="5"/>
        <v>8.1707317073170735E-2</v>
      </c>
      <c r="DJ10" s="462">
        <f t="shared" si="6"/>
        <v>9.0243902439024387E-2</v>
      </c>
      <c r="DK10" s="462">
        <f t="shared" si="19"/>
        <v>7.6829268292682926E-2</v>
      </c>
      <c r="DL10" s="462">
        <f t="shared" si="20"/>
        <v>7.3170731707317069E-2</v>
      </c>
      <c r="DM10" s="463"/>
      <c r="DN10" s="463"/>
      <c r="DO10" s="463"/>
      <c r="DP10" s="463"/>
      <c r="DQ10" s="463"/>
      <c r="DR10" s="464"/>
      <c r="DS10" s="465"/>
      <c r="DT10" s="525">
        <f t="shared" si="21"/>
        <v>0.40365853658536588</v>
      </c>
      <c r="DU10" s="22">
        <v>820</v>
      </c>
      <c r="DV10" s="22">
        <f t="shared" si="22"/>
        <v>68.333333333333329</v>
      </c>
      <c r="DW10" s="501">
        <f>DU10*1.3</f>
        <v>1066</v>
      </c>
      <c r="DX10" s="502">
        <f>DU10*1.7</f>
        <v>1394</v>
      </c>
      <c r="DY10" s="34"/>
      <c r="DZ10" s="35"/>
      <c r="EA10" s="34"/>
      <c r="EB10" s="35"/>
      <c r="EC10" s="34"/>
      <c r="ED10" s="814"/>
      <c r="EE10" s="36"/>
      <c r="EF10" s="37"/>
      <c r="EG10" s="327"/>
      <c r="EH10" s="814"/>
      <c r="EI10" s="36"/>
      <c r="EJ10" s="37"/>
      <c r="EK10" s="36"/>
      <c r="EL10" s="37"/>
      <c r="EM10" s="34"/>
      <c r="EN10" s="35"/>
      <c r="EO10" s="34"/>
      <c r="EP10" s="35"/>
      <c r="EQ10" s="34"/>
      <c r="ER10" s="35"/>
      <c r="ES10" s="34"/>
      <c r="ET10" s="35"/>
      <c r="EU10" s="34"/>
      <c r="EV10" s="38"/>
      <c r="EW10" s="811"/>
    </row>
    <row r="11" spans="1:153" ht="120" customHeight="1" x14ac:dyDescent="0.25">
      <c r="A11" s="337">
        <v>6</v>
      </c>
      <c r="B11" s="782" t="s">
        <v>53</v>
      </c>
      <c r="C11" s="792" t="s">
        <v>161</v>
      </c>
      <c r="D11" s="377">
        <v>2057</v>
      </c>
      <c r="E11" s="751">
        <v>14</v>
      </c>
      <c r="F11" s="10">
        <v>562</v>
      </c>
      <c r="G11" s="11">
        <v>1153</v>
      </c>
      <c r="H11" s="11">
        <v>342</v>
      </c>
      <c r="I11" s="12">
        <v>114</v>
      </c>
      <c r="J11" s="13">
        <v>0</v>
      </c>
      <c r="K11" s="14">
        <f t="shared" si="0"/>
        <v>2171</v>
      </c>
      <c r="L11" s="15">
        <v>73</v>
      </c>
      <c r="M11" s="15">
        <v>59</v>
      </c>
      <c r="N11" s="15">
        <v>215</v>
      </c>
      <c r="O11" s="15">
        <v>280</v>
      </c>
      <c r="P11" s="739">
        <v>363</v>
      </c>
      <c r="Q11" s="16"/>
      <c r="R11" s="16"/>
      <c r="S11" s="16"/>
      <c r="T11" s="16"/>
      <c r="U11" s="16"/>
      <c r="V11" s="16"/>
      <c r="W11" s="17"/>
      <c r="X11" s="18">
        <f t="shared" si="7"/>
        <v>990</v>
      </c>
      <c r="Y11" s="19">
        <v>100</v>
      </c>
      <c r="Z11" s="20">
        <v>84</v>
      </c>
      <c r="AA11" s="20">
        <v>112</v>
      </c>
      <c r="AB11" s="20">
        <v>70</v>
      </c>
      <c r="AC11" s="20">
        <v>37</v>
      </c>
      <c r="AD11" s="20"/>
      <c r="AE11" s="20"/>
      <c r="AF11" s="20"/>
      <c r="AG11" s="20"/>
      <c r="AH11" s="20"/>
      <c r="AI11" s="20"/>
      <c r="AJ11" s="21"/>
      <c r="AK11" s="22">
        <f t="shared" si="8"/>
        <v>403</v>
      </c>
      <c r="AL11" s="19">
        <v>37</v>
      </c>
      <c r="AM11" s="20">
        <v>64</v>
      </c>
      <c r="AN11" s="20">
        <v>14</v>
      </c>
      <c r="AO11" s="20">
        <v>40</v>
      </c>
      <c r="AP11" s="20">
        <v>26</v>
      </c>
      <c r="AQ11" s="20"/>
      <c r="AR11" s="20"/>
      <c r="AS11" s="20"/>
      <c r="AT11" s="20"/>
      <c r="AU11" s="20"/>
      <c r="AV11" s="20"/>
      <c r="AW11" s="21"/>
      <c r="AX11" s="22">
        <f t="shared" si="9"/>
        <v>181</v>
      </c>
      <c r="AY11" s="22">
        <f t="shared" si="10"/>
        <v>584</v>
      </c>
      <c r="AZ11" s="205">
        <f t="shared" si="1"/>
        <v>965</v>
      </c>
      <c r="BA11" s="206">
        <f t="shared" si="2"/>
        <v>0</v>
      </c>
      <c r="BB11" s="207">
        <f t="shared" si="3"/>
        <v>1334</v>
      </c>
      <c r="BC11" s="384">
        <v>59</v>
      </c>
      <c r="BD11" s="385">
        <v>44</v>
      </c>
      <c r="BE11" s="385">
        <v>125</v>
      </c>
      <c r="BF11" s="385">
        <v>101</v>
      </c>
      <c r="BG11" s="385">
        <v>73</v>
      </c>
      <c r="BH11" s="385"/>
      <c r="BI11" s="385"/>
      <c r="BJ11" s="385"/>
      <c r="BK11" s="385"/>
      <c r="BL11" s="385"/>
      <c r="BM11" s="385"/>
      <c r="BN11" s="385"/>
      <c r="BO11" s="26">
        <f t="shared" si="11"/>
        <v>402</v>
      </c>
      <c r="BP11" s="23">
        <v>1</v>
      </c>
      <c r="BQ11" s="24">
        <v>0</v>
      </c>
      <c r="BR11" s="24">
        <v>0</v>
      </c>
      <c r="BS11" s="24">
        <v>1</v>
      </c>
      <c r="BT11" s="24">
        <v>0</v>
      </c>
      <c r="BU11" s="24"/>
      <c r="BV11" s="24"/>
      <c r="BW11" s="24"/>
      <c r="BX11" s="24"/>
      <c r="BY11" s="24"/>
      <c r="BZ11" s="24"/>
      <c r="CA11" s="25"/>
      <c r="CB11" s="26">
        <f t="shared" si="12"/>
        <v>2</v>
      </c>
      <c r="CC11" s="27">
        <v>0</v>
      </c>
      <c r="CD11" s="28">
        <v>0</v>
      </c>
      <c r="CE11" s="28">
        <v>0</v>
      </c>
      <c r="CF11" s="28">
        <v>0</v>
      </c>
      <c r="CG11" s="28">
        <v>0</v>
      </c>
      <c r="CH11" s="28"/>
      <c r="CI11" s="28"/>
      <c r="CJ11" s="28"/>
      <c r="CK11" s="28"/>
      <c r="CL11" s="28"/>
      <c r="CM11" s="28"/>
      <c r="CN11" s="29"/>
      <c r="CO11" s="30">
        <f t="shared" si="13"/>
        <v>0</v>
      </c>
      <c r="CP11" s="27">
        <v>0</v>
      </c>
      <c r="CQ11" s="28">
        <v>0</v>
      </c>
      <c r="CR11" s="28">
        <v>0</v>
      </c>
      <c r="CS11" s="28">
        <v>0</v>
      </c>
      <c r="CT11" s="28">
        <v>0</v>
      </c>
      <c r="CU11" s="28"/>
      <c r="CV11" s="28"/>
      <c r="CW11" s="28"/>
      <c r="CX11" s="28"/>
      <c r="CY11" s="28"/>
      <c r="CZ11" s="28"/>
      <c r="DA11" s="29"/>
      <c r="DB11" s="30">
        <f t="shared" si="14"/>
        <v>0</v>
      </c>
      <c r="DC11" s="532">
        <f>AZ11-BO11-CO11</f>
        <v>563</v>
      </c>
      <c r="DD11" s="533">
        <f t="shared" si="4"/>
        <v>0</v>
      </c>
      <c r="DE11" s="534">
        <f t="shared" si="16"/>
        <v>1332</v>
      </c>
      <c r="DF11" s="492">
        <f t="shared" si="25"/>
        <v>1895</v>
      </c>
      <c r="DG11" s="33">
        <f t="shared" si="17"/>
        <v>402</v>
      </c>
      <c r="DH11" s="461">
        <f t="shared" si="18"/>
        <v>7.1951219512195116E-2</v>
      </c>
      <c r="DI11" s="462">
        <f t="shared" si="5"/>
        <v>5.3658536585365853E-2</v>
      </c>
      <c r="DJ11" s="462">
        <f t="shared" si="6"/>
        <v>0.1524390243902439</v>
      </c>
      <c r="DK11" s="462">
        <f t="shared" si="19"/>
        <v>0.12317073170731707</v>
      </c>
      <c r="DL11" s="462">
        <f t="shared" si="20"/>
        <v>8.9024390243902435E-2</v>
      </c>
      <c r="DM11" s="463"/>
      <c r="DN11" s="463"/>
      <c r="DO11" s="463"/>
      <c r="DP11" s="463"/>
      <c r="DQ11" s="463"/>
      <c r="DR11" s="464"/>
      <c r="DS11" s="465"/>
      <c r="DT11" s="525">
        <f t="shared" si="21"/>
        <v>0.49024390243902438</v>
      </c>
      <c r="DU11" s="22">
        <v>820</v>
      </c>
      <c r="DV11" s="22">
        <f t="shared" si="22"/>
        <v>68.333333333333329</v>
      </c>
      <c r="DW11" s="501">
        <f t="shared" si="23"/>
        <v>1066</v>
      </c>
      <c r="DX11" s="502">
        <f t="shared" si="24"/>
        <v>1394</v>
      </c>
      <c r="DY11" s="34"/>
      <c r="DZ11" s="35"/>
      <c r="EA11" s="34"/>
      <c r="EB11" s="35"/>
      <c r="EC11" s="34"/>
      <c r="ED11" s="814"/>
      <c r="EE11" s="36"/>
      <c r="EF11" s="37"/>
      <c r="EG11" s="327"/>
      <c r="EH11" s="814"/>
      <c r="EI11" s="36"/>
      <c r="EJ11" s="37"/>
      <c r="EK11" s="36"/>
      <c r="EL11" s="37"/>
      <c r="EM11" s="34"/>
      <c r="EN11" s="35"/>
      <c r="EO11" s="34"/>
      <c r="EP11" s="35"/>
      <c r="EQ11" s="34"/>
      <c r="ER11" s="35"/>
      <c r="ES11" s="34"/>
      <c r="ET11" s="35"/>
      <c r="EU11" s="34"/>
      <c r="EV11" s="38"/>
      <c r="EW11" s="811"/>
    </row>
    <row r="12" spans="1:153" ht="120" customHeight="1" x14ac:dyDescent="0.25">
      <c r="A12" s="337">
        <v>7</v>
      </c>
      <c r="B12" s="782" t="s">
        <v>54</v>
      </c>
      <c r="C12" s="792" t="s">
        <v>162</v>
      </c>
      <c r="D12" s="377">
        <v>1616</v>
      </c>
      <c r="E12" s="751">
        <v>110</v>
      </c>
      <c r="F12" s="10">
        <v>291</v>
      </c>
      <c r="G12" s="11">
        <v>1099</v>
      </c>
      <c r="H12" s="11">
        <v>226</v>
      </c>
      <c r="I12" s="12">
        <v>638</v>
      </c>
      <c r="J12" s="13">
        <v>0</v>
      </c>
      <c r="K12" s="14">
        <f t="shared" si="0"/>
        <v>2254</v>
      </c>
      <c r="L12" s="15">
        <v>157</v>
      </c>
      <c r="M12" s="15">
        <v>113</v>
      </c>
      <c r="N12" s="15">
        <v>480</v>
      </c>
      <c r="O12" s="15">
        <v>638</v>
      </c>
      <c r="P12" s="739">
        <v>825</v>
      </c>
      <c r="Q12" s="16"/>
      <c r="R12" s="16"/>
      <c r="S12" s="16"/>
      <c r="T12" s="16"/>
      <c r="U12" s="16"/>
      <c r="V12" s="16"/>
      <c r="W12" s="17"/>
      <c r="X12" s="18">
        <f t="shared" si="7"/>
        <v>2213</v>
      </c>
      <c r="Y12" s="19">
        <v>240</v>
      </c>
      <c r="Z12" s="20">
        <v>210</v>
      </c>
      <c r="AA12" s="20">
        <v>201</v>
      </c>
      <c r="AB12" s="20">
        <v>158</v>
      </c>
      <c r="AC12" s="20">
        <v>189</v>
      </c>
      <c r="AD12" s="20"/>
      <c r="AE12" s="20"/>
      <c r="AF12" s="20"/>
      <c r="AG12" s="20"/>
      <c r="AH12" s="20"/>
      <c r="AI12" s="20"/>
      <c r="AJ12" s="21"/>
      <c r="AK12" s="22">
        <f t="shared" si="8"/>
        <v>998</v>
      </c>
      <c r="AL12" s="19">
        <v>55</v>
      </c>
      <c r="AM12" s="20">
        <v>8</v>
      </c>
      <c r="AN12" s="20">
        <v>17</v>
      </c>
      <c r="AO12" s="20">
        <v>12</v>
      </c>
      <c r="AP12" s="20">
        <v>12</v>
      </c>
      <c r="AQ12" s="20"/>
      <c r="AR12" s="20"/>
      <c r="AS12" s="20"/>
      <c r="AT12" s="20"/>
      <c r="AU12" s="20"/>
      <c r="AV12" s="20"/>
      <c r="AW12" s="21"/>
      <c r="AX12" s="22">
        <f t="shared" si="9"/>
        <v>104</v>
      </c>
      <c r="AY12" s="22">
        <f t="shared" si="10"/>
        <v>1102</v>
      </c>
      <c r="AZ12" s="205">
        <f t="shared" si="1"/>
        <v>1289</v>
      </c>
      <c r="BA12" s="206">
        <f t="shared" si="2"/>
        <v>0</v>
      </c>
      <c r="BB12" s="207">
        <f t="shared" si="3"/>
        <v>1203</v>
      </c>
      <c r="BC12" s="384">
        <v>221</v>
      </c>
      <c r="BD12" s="385">
        <v>187</v>
      </c>
      <c r="BE12" s="385">
        <v>199</v>
      </c>
      <c r="BF12" s="385">
        <v>168</v>
      </c>
      <c r="BG12" s="385">
        <v>175</v>
      </c>
      <c r="BH12" s="385"/>
      <c r="BI12" s="385"/>
      <c r="BJ12" s="385"/>
      <c r="BK12" s="385"/>
      <c r="BL12" s="385"/>
      <c r="BM12" s="385"/>
      <c r="BN12" s="385"/>
      <c r="BO12" s="26">
        <f t="shared" si="11"/>
        <v>950</v>
      </c>
      <c r="BP12" s="23">
        <v>3</v>
      </c>
      <c r="BQ12" s="24">
        <v>4</v>
      </c>
      <c r="BR12" s="24">
        <v>1</v>
      </c>
      <c r="BS12" s="24">
        <v>0</v>
      </c>
      <c r="BT12" s="24">
        <v>1</v>
      </c>
      <c r="BU12" s="24"/>
      <c r="BV12" s="24"/>
      <c r="BW12" s="24"/>
      <c r="BX12" s="24"/>
      <c r="BY12" s="24"/>
      <c r="BZ12" s="24"/>
      <c r="CA12" s="25"/>
      <c r="CB12" s="26">
        <f t="shared" si="12"/>
        <v>9</v>
      </c>
      <c r="CC12" s="27">
        <v>0</v>
      </c>
      <c r="CD12" s="28">
        <v>0</v>
      </c>
      <c r="CE12" s="28">
        <v>0</v>
      </c>
      <c r="CF12" s="28">
        <v>0</v>
      </c>
      <c r="CG12" s="28">
        <v>0</v>
      </c>
      <c r="CH12" s="28"/>
      <c r="CI12" s="28"/>
      <c r="CJ12" s="28"/>
      <c r="CK12" s="28"/>
      <c r="CL12" s="28"/>
      <c r="CM12" s="28"/>
      <c r="CN12" s="29"/>
      <c r="CO12" s="30">
        <f t="shared" si="13"/>
        <v>0</v>
      </c>
      <c r="CP12" s="27">
        <v>0</v>
      </c>
      <c r="CQ12" s="28">
        <v>0</v>
      </c>
      <c r="CR12" s="28">
        <v>1</v>
      </c>
      <c r="CS12" s="28">
        <v>0</v>
      </c>
      <c r="CT12" s="28">
        <v>0</v>
      </c>
      <c r="CU12" s="28"/>
      <c r="CV12" s="28"/>
      <c r="CW12" s="28"/>
      <c r="CX12" s="28"/>
      <c r="CY12" s="28"/>
      <c r="CZ12" s="28"/>
      <c r="DA12" s="29"/>
      <c r="DB12" s="30">
        <f t="shared" si="14"/>
        <v>1</v>
      </c>
      <c r="DC12" s="532">
        <f t="shared" si="15"/>
        <v>339</v>
      </c>
      <c r="DD12" s="533">
        <f t="shared" si="4"/>
        <v>0</v>
      </c>
      <c r="DE12" s="534">
        <f t="shared" si="16"/>
        <v>1193</v>
      </c>
      <c r="DF12" s="492">
        <f t="shared" si="25"/>
        <v>1532</v>
      </c>
      <c r="DG12" s="33">
        <f t="shared" si="17"/>
        <v>950</v>
      </c>
      <c r="DH12" s="461">
        <f t="shared" si="18"/>
        <v>0.18416666666666667</v>
      </c>
      <c r="DI12" s="462">
        <f t="shared" si="5"/>
        <v>0.15583333333333332</v>
      </c>
      <c r="DJ12" s="462">
        <f t="shared" si="6"/>
        <v>0.16583333333333333</v>
      </c>
      <c r="DK12" s="462">
        <f t="shared" si="19"/>
        <v>0.14000000000000001</v>
      </c>
      <c r="DL12" s="462">
        <f t="shared" si="20"/>
        <v>0.14583333333333334</v>
      </c>
      <c r="DM12" s="463"/>
      <c r="DN12" s="463"/>
      <c r="DO12" s="463"/>
      <c r="DP12" s="463"/>
      <c r="DQ12" s="463"/>
      <c r="DR12" s="464"/>
      <c r="DS12" s="465"/>
      <c r="DT12" s="525">
        <f t="shared" si="21"/>
        <v>0.79166666666666674</v>
      </c>
      <c r="DU12" s="22">
        <v>1200</v>
      </c>
      <c r="DV12" s="22">
        <f t="shared" si="22"/>
        <v>100</v>
      </c>
      <c r="DW12" s="501">
        <f t="shared" si="23"/>
        <v>1560</v>
      </c>
      <c r="DX12" s="502">
        <f t="shared" si="24"/>
        <v>2040</v>
      </c>
      <c r="DY12" s="34"/>
      <c r="DZ12" s="35"/>
      <c r="EA12" s="34"/>
      <c r="EB12" s="35"/>
      <c r="EC12" s="34"/>
      <c r="ED12" s="814"/>
      <c r="EE12" s="36"/>
      <c r="EF12" s="37"/>
      <c r="EG12" s="327"/>
      <c r="EH12" s="814"/>
      <c r="EI12" s="36"/>
      <c r="EJ12" s="37"/>
      <c r="EK12" s="36"/>
      <c r="EL12" s="37"/>
      <c r="EM12" s="34"/>
      <c r="EN12" s="35"/>
      <c r="EO12" s="34"/>
      <c r="EP12" s="35"/>
      <c r="EQ12" s="34"/>
      <c r="ER12" s="35"/>
      <c r="ES12" s="34"/>
      <c r="ET12" s="35"/>
      <c r="EU12" s="34"/>
      <c r="EV12" s="38"/>
      <c r="EW12" s="811"/>
    </row>
    <row r="13" spans="1:153" s="65" customFormat="1" ht="120" customHeight="1" x14ac:dyDescent="0.25">
      <c r="A13" s="338">
        <v>8</v>
      </c>
      <c r="B13" s="782" t="s">
        <v>55</v>
      </c>
      <c r="C13" s="792" t="s">
        <v>163</v>
      </c>
      <c r="D13" s="379">
        <v>1361</v>
      </c>
      <c r="E13" s="751">
        <v>5</v>
      </c>
      <c r="F13" s="39">
        <v>302</v>
      </c>
      <c r="G13" s="40">
        <v>1000</v>
      </c>
      <c r="H13" s="40">
        <v>99</v>
      </c>
      <c r="I13" s="41">
        <v>99</v>
      </c>
      <c r="J13" s="42">
        <v>0</v>
      </c>
      <c r="K13" s="43">
        <f t="shared" si="0"/>
        <v>1500</v>
      </c>
      <c r="L13" s="44">
        <v>65</v>
      </c>
      <c r="M13" s="44">
        <v>35</v>
      </c>
      <c r="N13" s="44">
        <v>172</v>
      </c>
      <c r="O13" s="44">
        <v>247</v>
      </c>
      <c r="P13" s="740">
        <v>318</v>
      </c>
      <c r="Q13" s="45"/>
      <c r="R13" s="45"/>
      <c r="S13" s="45"/>
      <c r="T13" s="45"/>
      <c r="U13" s="45"/>
      <c r="V13" s="45"/>
      <c r="W13" s="46"/>
      <c r="X13" s="47">
        <f t="shared" si="7"/>
        <v>837</v>
      </c>
      <c r="Y13" s="48">
        <v>79</v>
      </c>
      <c r="Z13" s="49">
        <v>74</v>
      </c>
      <c r="AA13" s="49">
        <v>62</v>
      </c>
      <c r="AB13" s="49">
        <v>70</v>
      </c>
      <c r="AC13" s="49">
        <v>78</v>
      </c>
      <c r="AD13" s="49"/>
      <c r="AE13" s="49"/>
      <c r="AF13" s="49"/>
      <c r="AG13" s="49"/>
      <c r="AH13" s="49"/>
      <c r="AI13" s="49"/>
      <c r="AJ13" s="50"/>
      <c r="AK13" s="51">
        <f t="shared" si="8"/>
        <v>363</v>
      </c>
      <c r="AL13" s="48">
        <v>28</v>
      </c>
      <c r="AM13" s="49">
        <v>18</v>
      </c>
      <c r="AN13" s="49">
        <v>53</v>
      </c>
      <c r="AO13" s="49">
        <v>18</v>
      </c>
      <c r="AP13" s="49">
        <v>30</v>
      </c>
      <c r="AQ13" s="49"/>
      <c r="AR13" s="49"/>
      <c r="AS13" s="49"/>
      <c r="AT13" s="49"/>
      <c r="AU13" s="49"/>
      <c r="AV13" s="49"/>
      <c r="AW13" s="50"/>
      <c r="AX13" s="51">
        <f t="shared" si="9"/>
        <v>147</v>
      </c>
      <c r="AY13" s="51">
        <f t="shared" si="10"/>
        <v>510</v>
      </c>
      <c r="AZ13" s="208">
        <f t="shared" si="1"/>
        <v>665</v>
      </c>
      <c r="BA13" s="209">
        <f t="shared" si="2"/>
        <v>0</v>
      </c>
      <c r="BB13" s="210">
        <f t="shared" si="3"/>
        <v>1147</v>
      </c>
      <c r="BC13" s="384">
        <v>50</v>
      </c>
      <c r="BD13" s="385">
        <v>55</v>
      </c>
      <c r="BE13" s="385">
        <v>62</v>
      </c>
      <c r="BF13" s="385">
        <v>71</v>
      </c>
      <c r="BG13" s="385">
        <v>71</v>
      </c>
      <c r="BH13" s="385"/>
      <c r="BI13" s="385"/>
      <c r="BJ13" s="385"/>
      <c r="BK13" s="385"/>
      <c r="BL13" s="385"/>
      <c r="BM13" s="385"/>
      <c r="BN13" s="385"/>
      <c r="BO13" s="55">
        <f t="shared" si="11"/>
        <v>309</v>
      </c>
      <c r="BP13" s="52">
        <v>0</v>
      </c>
      <c r="BQ13" s="53">
        <v>1</v>
      </c>
      <c r="BR13" s="53">
        <v>0</v>
      </c>
      <c r="BS13" s="53">
        <v>2</v>
      </c>
      <c r="BT13" s="53">
        <v>0</v>
      </c>
      <c r="BU13" s="53"/>
      <c r="BV13" s="53"/>
      <c r="BW13" s="53"/>
      <c r="BX13" s="53"/>
      <c r="BY13" s="53"/>
      <c r="BZ13" s="53"/>
      <c r="CA13" s="54"/>
      <c r="CB13" s="55">
        <f t="shared" si="12"/>
        <v>3</v>
      </c>
      <c r="CC13" s="56">
        <v>0</v>
      </c>
      <c r="CD13" s="57">
        <v>0</v>
      </c>
      <c r="CE13" s="57">
        <v>0</v>
      </c>
      <c r="CF13" s="57">
        <v>0</v>
      </c>
      <c r="CG13" s="57">
        <v>0</v>
      </c>
      <c r="CH13" s="57"/>
      <c r="CI13" s="57"/>
      <c r="CJ13" s="57"/>
      <c r="CK13" s="57"/>
      <c r="CL13" s="57"/>
      <c r="CM13" s="57"/>
      <c r="CN13" s="58"/>
      <c r="CO13" s="59">
        <f t="shared" si="13"/>
        <v>0</v>
      </c>
      <c r="CP13" s="56">
        <v>9</v>
      </c>
      <c r="CQ13" s="57">
        <v>0</v>
      </c>
      <c r="CR13" s="57">
        <v>21</v>
      </c>
      <c r="CS13" s="57">
        <v>78</v>
      </c>
      <c r="CT13" s="57">
        <v>0</v>
      </c>
      <c r="CU13" s="57"/>
      <c r="CV13" s="57"/>
      <c r="CW13" s="57"/>
      <c r="CX13" s="57"/>
      <c r="CY13" s="57"/>
      <c r="CZ13" s="57"/>
      <c r="DA13" s="58"/>
      <c r="DB13" s="59">
        <f t="shared" si="14"/>
        <v>108</v>
      </c>
      <c r="DC13" s="535">
        <f>AZ13-BO13-CO13</f>
        <v>356</v>
      </c>
      <c r="DD13" s="536">
        <f t="shared" si="4"/>
        <v>0</v>
      </c>
      <c r="DE13" s="537">
        <f t="shared" si="16"/>
        <v>1036</v>
      </c>
      <c r="DF13" s="493">
        <f t="shared" si="25"/>
        <v>1392</v>
      </c>
      <c r="DG13" s="33">
        <f t="shared" si="17"/>
        <v>309</v>
      </c>
      <c r="DH13" s="461">
        <f t="shared" si="18"/>
        <v>4.1666666666666664E-2</v>
      </c>
      <c r="DI13" s="462">
        <f t="shared" si="5"/>
        <v>4.583333333333333E-2</v>
      </c>
      <c r="DJ13" s="462">
        <f t="shared" si="6"/>
        <v>5.1666666666666666E-2</v>
      </c>
      <c r="DK13" s="462">
        <f t="shared" si="19"/>
        <v>5.9166666666666666E-2</v>
      </c>
      <c r="DL13" s="462">
        <f t="shared" si="20"/>
        <v>5.9166666666666666E-2</v>
      </c>
      <c r="DM13" s="463"/>
      <c r="DN13" s="463"/>
      <c r="DO13" s="463"/>
      <c r="DP13" s="463"/>
      <c r="DQ13" s="463"/>
      <c r="DR13" s="464"/>
      <c r="DS13" s="465"/>
      <c r="DT13" s="525">
        <f t="shared" si="21"/>
        <v>0.25750000000000001</v>
      </c>
      <c r="DU13" s="51">
        <v>1200</v>
      </c>
      <c r="DV13" s="51">
        <f t="shared" si="22"/>
        <v>100</v>
      </c>
      <c r="DW13" s="503">
        <f t="shared" si="23"/>
        <v>1560</v>
      </c>
      <c r="DX13" s="504">
        <f t="shared" si="24"/>
        <v>2040</v>
      </c>
      <c r="DY13" s="60"/>
      <c r="DZ13" s="61"/>
      <c r="EA13" s="60"/>
      <c r="EB13" s="61"/>
      <c r="EC13" s="60"/>
      <c r="ED13" s="815"/>
      <c r="EE13" s="62"/>
      <c r="EF13" s="63"/>
      <c r="EG13" s="328"/>
      <c r="EH13" s="815"/>
      <c r="EI13" s="62"/>
      <c r="EJ13" s="63"/>
      <c r="EK13" s="62"/>
      <c r="EL13" s="63"/>
      <c r="EM13" s="60"/>
      <c r="EN13" s="61"/>
      <c r="EO13" s="60"/>
      <c r="EP13" s="61"/>
      <c r="EQ13" s="60"/>
      <c r="ER13" s="61"/>
      <c r="ES13" s="60"/>
      <c r="ET13" s="61"/>
      <c r="EU13" s="60"/>
      <c r="EV13" s="64"/>
      <c r="EW13" s="811"/>
    </row>
    <row r="14" spans="1:153" ht="120" customHeight="1" x14ac:dyDescent="0.25">
      <c r="A14" s="337">
        <v>9</v>
      </c>
      <c r="B14" s="782" t="s">
        <v>56</v>
      </c>
      <c r="C14" s="792" t="s">
        <v>164</v>
      </c>
      <c r="D14" s="377">
        <v>1220</v>
      </c>
      <c r="E14" s="751">
        <v>80</v>
      </c>
      <c r="F14" s="10">
        <v>316</v>
      </c>
      <c r="G14" s="11">
        <v>807</v>
      </c>
      <c r="H14" s="11">
        <v>130</v>
      </c>
      <c r="I14" s="12">
        <v>171</v>
      </c>
      <c r="J14" s="13">
        <v>0</v>
      </c>
      <c r="K14" s="14">
        <f t="shared" si="0"/>
        <v>1424</v>
      </c>
      <c r="L14" s="15">
        <v>69</v>
      </c>
      <c r="M14" s="15">
        <v>36</v>
      </c>
      <c r="N14" s="15">
        <v>174</v>
      </c>
      <c r="O14" s="15">
        <v>256</v>
      </c>
      <c r="P14" s="739">
        <v>327</v>
      </c>
      <c r="Q14" s="16"/>
      <c r="R14" s="16"/>
      <c r="S14" s="16"/>
      <c r="T14" s="16"/>
      <c r="U14" s="16"/>
      <c r="V14" s="16"/>
      <c r="W14" s="17"/>
      <c r="X14" s="18">
        <f t="shared" si="7"/>
        <v>862</v>
      </c>
      <c r="Y14" s="19">
        <v>60</v>
      </c>
      <c r="Z14" s="20">
        <v>72</v>
      </c>
      <c r="AA14" s="20">
        <v>53</v>
      </c>
      <c r="AB14" s="20">
        <v>69</v>
      </c>
      <c r="AC14" s="20">
        <v>74</v>
      </c>
      <c r="AD14" s="20"/>
      <c r="AE14" s="20"/>
      <c r="AF14" s="20"/>
      <c r="AG14" s="20"/>
      <c r="AH14" s="20"/>
      <c r="AI14" s="20"/>
      <c r="AJ14" s="21"/>
      <c r="AK14" s="22">
        <f t="shared" si="8"/>
        <v>328</v>
      </c>
      <c r="AL14" s="19">
        <v>18</v>
      </c>
      <c r="AM14" s="20">
        <v>4</v>
      </c>
      <c r="AN14" s="20">
        <v>41</v>
      </c>
      <c r="AO14" s="20">
        <v>31</v>
      </c>
      <c r="AP14" s="20">
        <v>23</v>
      </c>
      <c r="AQ14" s="20"/>
      <c r="AR14" s="20"/>
      <c r="AS14" s="20"/>
      <c r="AT14" s="20"/>
      <c r="AU14" s="20"/>
      <c r="AV14" s="20"/>
      <c r="AW14" s="21"/>
      <c r="AX14" s="22">
        <f t="shared" si="9"/>
        <v>117</v>
      </c>
      <c r="AY14" s="22">
        <f t="shared" si="10"/>
        <v>445</v>
      </c>
      <c r="AZ14" s="205">
        <f t="shared" si="1"/>
        <v>644</v>
      </c>
      <c r="BA14" s="206">
        <f t="shared" si="2"/>
        <v>0</v>
      </c>
      <c r="BB14" s="207">
        <f t="shared" si="3"/>
        <v>924</v>
      </c>
      <c r="BC14" s="384">
        <v>64</v>
      </c>
      <c r="BD14" s="385">
        <v>67</v>
      </c>
      <c r="BE14" s="385">
        <v>70</v>
      </c>
      <c r="BF14" s="385">
        <v>71</v>
      </c>
      <c r="BG14" s="385">
        <v>62</v>
      </c>
      <c r="BH14" s="385"/>
      <c r="BI14" s="385"/>
      <c r="BJ14" s="385"/>
      <c r="BK14" s="385"/>
      <c r="BL14" s="385"/>
      <c r="BM14" s="385"/>
      <c r="BN14" s="385"/>
      <c r="BO14" s="26">
        <f t="shared" si="11"/>
        <v>334</v>
      </c>
      <c r="BP14" s="23">
        <v>0</v>
      </c>
      <c r="BQ14" s="24">
        <v>0</v>
      </c>
      <c r="BR14" s="24">
        <v>0</v>
      </c>
      <c r="BS14" s="24">
        <v>0</v>
      </c>
      <c r="BT14" s="24">
        <v>2</v>
      </c>
      <c r="BU14" s="24"/>
      <c r="BV14" s="24"/>
      <c r="BW14" s="24"/>
      <c r="BX14" s="24"/>
      <c r="BY14" s="24"/>
      <c r="BZ14" s="24"/>
      <c r="CA14" s="25"/>
      <c r="CB14" s="26">
        <f t="shared" si="12"/>
        <v>2</v>
      </c>
      <c r="CC14" s="27">
        <v>1</v>
      </c>
      <c r="CD14" s="28">
        <v>0</v>
      </c>
      <c r="CE14" s="28">
        <v>0</v>
      </c>
      <c r="CF14" s="28">
        <v>0</v>
      </c>
      <c r="CG14" s="28">
        <v>0</v>
      </c>
      <c r="CH14" s="28"/>
      <c r="CI14" s="28"/>
      <c r="CJ14" s="28"/>
      <c r="CK14" s="28"/>
      <c r="CL14" s="28"/>
      <c r="CM14" s="28"/>
      <c r="CN14" s="29"/>
      <c r="CO14" s="30">
        <f t="shared" si="13"/>
        <v>1</v>
      </c>
      <c r="CP14" s="27">
        <v>35</v>
      </c>
      <c r="CQ14" s="28">
        <v>0</v>
      </c>
      <c r="CR14" s="28">
        <v>0</v>
      </c>
      <c r="CS14" s="28">
        <v>0</v>
      </c>
      <c r="CT14" s="28">
        <v>0</v>
      </c>
      <c r="CU14" s="28"/>
      <c r="CV14" s="28"/>
      <c r="CW14" s="28"/>
      <c r="CX14" s="28"/>
      <c r="CY14" s="28"/>
      <c r="CZ14" s="28"/>
      <c r="DA14" s="29"/>
      <c r="DB14" s="30">
        <f t="shared" si="14"/>
        <v>35</v>
      </c>
      <c r="DC14" s="532">
        <f t="shared" si="15"/>
        <v>309</v>
      </c>
      <c r="DD14" s="533">
        <f t="shared" si="4"/>
        <v>0</v>
      </c>
      <c r="DE14" s="534">
        <f t="shared" si="16"/>
        <v>887</v>
      </c>
      <c r="DF14" s="492">
        <f t="shared" si="25"/>
        <v>1196</v>
      </c>
      <c r="DG14" s="33">
        <f t="shared" si="17"/>
        <v>334</v>
      </c>
      <c r="DH14" s="461">
        <f t="shared" si="18"/>
        <v>5.3333333333333337E-2</v>
      </c>
      <c r="DI14" s="462">
        <f t="shared" si="5"/>
        <v>5.5833333333333332E-2</v>
      </c>
      <c r="DJ14" s="462">
        <f t="shared" si="6"/>
        <v>5.8333333333333334E-2</v>
      </c>
      <c r="DK14" s="462">
        <f t="shared" si="19"/>
        <v>5.9166666666666666E-2</v>
      </c>
      <c r="DL14" s="462">
        <f t="shared" si="20"/>
        <v>5.1666666666666666E-2</v>
      </c>
      <c r="DM14" s="463"/>
      <c r="DN14" s="463"/>
      <c r="DO14" s="463"/>
      <c r="DP14" s="463"/>
      <c r="DQ14" s="463"/>
      <c r="DR14" s="464"/>
      <c r="DS14" s="465"/>
      <c r="DT14" s="525">
        <f t="shared" si="21"/>
        <v>0.27833333333333332</v>
      </c>
      <c r="DU14" s="22">
        <v>1200</v>
      </c>
      <c r="DV14" s="22">
        <f t="shared" si="22"/>
        <v>100</v>
      </c>
      <c r="DW14" s="501">
        <f t="shared" si="23"/>
        <v>1560</v>
      </c>
      <c r="DX14" s="502">
        <f t="shared" si="24"/>
        <v>2040</v>
      </c>
      <c r="DY14" s="34"/>
      <c r="DZ14" s="35"/>
      <c r="EA14" s="34"/>
      <c r="EB14" s="35"/>
      <c r="EC14" s="34"/>
      <c r="ED14" s="814"/>
      <c r="EE14" s="36"/>
      <c r="EF14" s="37"/>
      <c r="EG14" s="327"/>
      <c r="EH14" s="814"/>
      <c r="EI14" s="36"/>
      <c r="EJ14" s="37"/>
      <c r="EK14" s="36"/>
      <c r="EL14" s="37"/>
      <c r="EM14" s="34"/>
      <c r="EN14" s="35"/>
      <c r="EO14" s="34"/>
      <c r="EP14" s="35"/>
      <c r="EQ14" s="34"/>
      <c r="ER14" s="35"/>
      <c r="ES14" s="34"/>
      <c r="ET14" s="35"/>
      <c r="EU14" s="34"/>
      <c r="EV14" s="38"/>
      <c r="EW14" s="811"/>
    </row>
    <row r="15" spans="1:153" ht="120" customHeight="1" x14ac:dyDescent="0.25">
      <c r="A15" s="337">
        <v>10</v>
      </c>
      <c r="B15" s="782" t="s">
        <v>57</v>
      </c>
      <c r="C15" s="792" t="s">
        <v>165</v>
      </c>
      <c r="D15" s="377">
        <v>1106</v>
      </c>
      <c r="E15" s="751">
        <v>10</v>
      </c>
      <c r="F15" s="66">
        <v>99</v>
      </c>
      <c r="G15" s="12">
        <v>873</v>
      </c>
      <c r="H15" s="12">
        <v>137</v>
      </c>
      <c r="I15" s="12">
        <v>69</v>
      </c>
      <c r="J15" s="13">
        <v>0</v>
      </c>
      <c r="K15" s="14">
        <f t="shared" si="0"/>
        <v>1178</v>
      </c>
      <c r="L15" s="15">
        <v>43</v>
      </c>
      <c r="M15" s="15">
        <v>35</v>
      </c>
      <c r="N15" s="15">
        <v>129</v>
      </c>
      <c r="O15" s="15">
        <v>165</v>
      </c>
      <c r="P15" s="739">
        <v>230</v>
      </c>
      <c r="Q15" s="16"/>
      <c r="R15" s="16"/>
      <c r="S15" s="16"/>
      <c r="T15" s="16"/>
      <c r="U15" s="16"/>
      <c r="V15" s="16"/>
      <c r="W15" s="17"/>
      <c r="X15" s="18">
        <f t="shared" si="7"/>
        <v>602</v>
      </c>
      <c r="Y15" s="19">
        <v>10</v>
      </c>
      <c r="Z15" s="20">
        <v>45</v>
      </c>
      <c r="AA15" s="20">
        <v>62</v>
      </c>
      <c r="AB15" s="20">
        <v>16</v>
      </c>
      <c r="AC15" s="20">
        <v>75</v>
      </c>
      <c r="AD15" s="20"/>
      <c r="AE15" s="20"/>
      <c r="AF15" s="20"/>
      <c r="AG15" s="20"/>
      <c r="AH15" s="20"/>
      <c r="AI15" s="20"/>
      <c r="AJ15" s="21"/>
      <c r="AK15" s="22">
        <f t="shared" si="8"/>
        <v>208</v>
      </c>
      <c r="AL15" s="19">
        <v>48</v>
      </c>
      <c r="AM15" s="20">
        <v>9</v>
      </c>
      <c r="AN15" s="20">
        <v>13</v>
      </c>
      <c r="AO15" s="20">
        <v>2</v>
      </c>
      <c r="AP15" s="20">
        <v>16</v>
      </c>
      <c r="AQ15" s="20"/>
      <c r="AR15" s="20"/>
      <c r="AS15" s="20"/>
      <c r="AT15" s="20"/>
      <c r="AU15" s="20"/>
      <c r="AV15" s="20"/>
      <c r="AW15" s="21"/>
      <c r="AX15" s="22">
        <f t="shared" si="9"/>
        <v>88</v>
      </c>
      <c r="AY15" s="22">
        <f t="shared" si="10"/>
        <v>296</v>
      </c>
      <c r="AZ15" s="205">
        <f t="shared" si="1"/>
        <v>307</v>
      </c>
      <c r="BA15" s="206">
        <f t="shared" si="2"/>
        <v>0</v>
      </c>
      <c r="BB15" s="207">
        <f t="shared" si="3"/>
        <v>961</v>
      </c>
      <c r="BC15" s="384">
        <v>27</v>
      </c>
      <c r="BD15" s="385">
        <v>34</v>
      </c>
      <c r="BE15" s="385">
        <v>27</v>
      </c>
      <c r="BF15" s="385">
        <v>15</v>
      </c>
      <c r="BG15" s="385">
        <v>61</v>
      </c>
      <c r="BH15" s="385"/>
      <c r="BI15" s="385"/>
      <c r="BJ15" s="385"/>
      <c r="BK15" s="385"/>
      <c r="BL15" s="385"/>
      <c r="BM15" s="385"/>
      <c r="BN15" s="385"/>
      <c r="BO15" s="26">
        <f t="shared" si="11"/>
        <v>164</v>
      </c>
      <c r="BP15" s="23">
        <v>2</v>
      </c>
      <c r="BQ15" s="24">
        <v>0</v>
      </c>
      <c r="BR15" s="24">
        <v>0</v>
      </c>
      <c r="BS15" s="24">
        <v>0</v>
      </c>
      <c r="BT15" s="24">
        <v>1</v>
      </c>
      <c r="BU15" s="24"/>
      <c r="BV15" s="24"/>
      <c r="BW15" s="24"/>
      <c r="BX15" s="24"/>
      <c r="BY15" s="24"/>
      <c r="BZ15" s="24"/>
      <c r="CA15" s="25"/>
      <c r="CB15" s="26">
        <f t="shared" si="12"/>
        <v>3</v>
      </c>
      <c r="CC15" s="27">
        <v>0</v>
      </c>
      <c r="CD15" s="28">
        <v>0</v>
      </c>
      <c r="CE15" s="28">
        <v>0</v>
      </c>
      <c r="CF15" s="28">
        <v>0</v>
      </c>
      <c r="CG15" s="28">
        <v>0</v>
      </c>
      <c r="CH15" s="28"/>
      <c r="CI15" s="28"/>
      <c r="CJ15" s="28"/>
      <c r="CK15" s="28"/>
      <c r="CL15" s="28"/>
      <c r="CM15" s="28"/>
      <c r="CN15" s="29"/>
      <c r="CO15" s="30">
        <f t="shared" si="13"/>
        <v>0</v>
      </c>
      <c r="CP15" s="27">
        <v>8</v>
      </c>
      <c r="CQ15" s="28">
        <v>0</v>
      </c>
      <c r="CR15" s="28">
        <v>2</v>
      </c>
      <c r="CS15" s="28">
        <v>0</v>
      </c>
      <c r="CT15" s="28">
        <v>1</v>
      </c>
      <c r="CU15" s="28"/>
      <c r="CV15" s="28"/>
      <c r="CW15" s="28"/>
      <c r="CX15" s="28"/>
      <c r="CY15" s="28"/>
      <c r="CZ15" s="28"/>
      <c r="DA15" s="29"/>
      <c r="DB15" s="30">
        <f t="shared" si="14"/>
        <v>11</v>
      </c>
      <c r="DC15" s="532">
        <f t="shared" si="15"/>
        <v>143</v>
      </c>
      <c r="DD15" s="533">
        <f t="shared" si="4"/>
        <v>0</v>
      </c>
      <c r="DE15" s="534">
        <f t="shared" si="16"/>
        <v>947</v>
      </c>
      <c r="DF15" s="492">
        <f t="shared" si="25"/>
        <v>1090</v>
      </c>
      <c r="DG15" s="33">
        <f t="shared" si="17"/>
        <v>164</v>
      </c>
      <c r="DH15" s="461">
        <f t="shared" si="18"/>
        <v>2.2499999999999999E-2</v>
      </c>
      <c r="DI15" s="462">
        <f t="shared" si="5"/>
        <v>2.8333333333333332E-2</v>
      </c>
      <c r="DJ15" s="462">
        <f t="shared" si="6"/>
        <v>2.2499999999999999E-2</v>
      </c>
      <c r="DK15" s="462">
        <f t="shared" si="19"/>
        <v>1.2500000000000001E-2</v>
      </c>
      <c r="DL15" s="462">
        <f t="shared" si="20"/>
        <v>5.0833333333333335E-2</v>
      </c>
      <c r="DM15" s="463"/>
      <c r="DN15" s="463"/>
      <c r="DO15" s="463"/>
      <c r="DP15" s="463"/>
      <c r="DQ15" s="463"/>
      <c r="DR15" s="464"/>
      <c r="DS15" s="465"/>
      <c r="DT15" s="525">
        <f t="shared" si="21"/>
        <v>0.13666666666666666</v>
      </c>
      <c r="DU15" s="22">
        <v>1200</v>
      </c>
      <c r="DV15" s="22">
        <f t="shared" si="22"/>
        <v>100</v>
      </c>
      <c r="DW15" s="501">
        <f t="shared" si="23"/>
        <v>1560</v>
      </c>
      <c r="DX15" s="502">
        <f t="shared" si="24"/>
        <v>2040</v>
      </c>
      <c r="DY15" s="34"/>
      <c r="DZ15" s="35"/>
      <c r="EA15" s="34"/>
      <c r="EB15" s="35"/>
      <c r="EC15" s="34"/>
      <c r="ED15" s="814"/>
      <c r="EE15" s="36"/>
      <c r="EF15" s="37"/>
      <c r="EG15" s="327"/>
      <c r="EH15" s="814"/>
      <c r="EI15" s="36"/>
      <c r="EJ15" s="37"/>
      <c r="EK15" s="36"/>
      <c r="EL15" s="37"/>
      <c r="EM15" s="34"/>
      <c r="EN15" s="35"/>
      <c r="EO15" s="34"/>
      <c r="EP15" s="35"/>
      <c r="EQ15" s="34"/>
      <c r="ER15" s="35"/>
      <c r="ES15" s="34"/>
      <c r="ET15" s="35"/>
      <c r="EU15" s="34"/>
      <c r="EV15" s="38"/>
      <c r="EW15" s="811"/>
    </row>
    <row r="16" spans="1:153" ht="120" customHeight="1" x14ac:dyDescent="0.25">
      <c r="A16" s="337">
        <v>11</v>
      </c>
      <c r="B16" s="782" t="s">
        <v>58</v>
      </c>
      <c r="C16" s="792" t="s">
        <v>166</v>
      </c>
      <c r="D16" s="377">
        <v>1299</v>
      </c>
      <c r="E16" s="751">
        <v>44</v>
      </c>
      <c r="F16" s="10">
        <v>182</v>
      </c>
      <c r="G16" s="11">
        <v>1056</v>
      </c>
      <c r="H16" s="11">
        <v>62</v>
      </c>
      <c r="I16" s="12">
        <v>9</v>
      </c>
      <c r="J16" s="13">
        <v>0</v>
      </c>
      <c r="K16" s="14">
        <f t="shared" si="0"/>
        <v>1309</v>
      </c>
      <c r="L16" s="15">
        <v>30</v>
      </c>
      <c r="M16" s="15">
        <v>0</v>
      </c>
      <c r="N16" s="15">
        <v>82</v>
      </c>
      <c r="O16" s="15">
        <v>113</v>
      </c>
      <c r="P16" s="739">
        <v>181</v>
      </c>
      <c r="Q16" s="16"/>
      <c r="R16" s="16"/>
      <c r="S16" s="16"/>
      <c r="T16" s="16"/>
      <c r="U16" s="16"/>
      <c r="V16" s="16"/>
      <c r="W16" s="17"/>
      <c r="X16" s="18">
        <f t="shared" si="7"/>
        <v>406</v>
      </c>
      <c r="Y16" s="19">
        <v>17</v>
      </c>
      <c r="Z16" s="20">
        <v>23</v>
      </c>
      <c r="AA16" s="20">
        <v>67</v>
      </c>
      <c r="AB16" s="20">
        <v>20</v>
      </c>
      <c r="AC16" s="20">
        <v>42</v>
      </c>
      <c r="AD16" s="20"/>
      <c r="AE16" s="20"/>
      <c r="AF16" s="20"/>
      <c r="AG16" s="20"/>
      <c r="AH16" s="20"/>
      <c r="AI16" s="20"/>
      <c r="AJ16" s="21"/>
      <c r="AK16" s="22">
        <f t="shared" si="8"/>
        <v>169</v>
      </c>
      <c r="AL16" s="19">
        <v>16</v>
      </c>
      <c r="AM16" s="20">
        <v>6</v>
      </c>
      <c r="AN16" s="20">
        <v>14</v>
      </c>
      <c r="AO16" s="20">
        <v>22</v>
      </c>
      <c r="AP16" s="20">
        <v>10</v>
      </c>
      <c r="AQ16" s="20"/>
      <c r="AR16" s="20"/>
      <c r="AS16" s="20"/>
      <c r="AT16" s="20"/>
      <c r="AU16" s="20"/>
      <c r="AV16" s="20"/>
      <c r="AW16" s="21"/>
      <c r="AX16" s="22">
        <f t="shared" si="9"/>
        <v>68</v>
      </c>
      <c r="AY16" s="22">
        <f t="shared" si="10"/>
        <v>237</v>
      </c>
      <c r="AZ16" s="205">
        <f t="shared" si="1"/>
        <v>351</v>
      </c>
      <c r="BA16" s="206">
        <f t="shared" si="2"/>
        <v>0</v>
      </c>
      <c r="BB16" s="207">
        <f t="shared" si="3"/>
        <v>1124</v>
      </c>
      <c r="BC16" s="384">
        <v>41</v>
      </c>
      <c r="BD16" s="385">
        <v>22</v>
      </c>
      <c r="BE16" s="385">
        <v>31</v>
      </c>
      <c r="BF16" s="385">
        <v>36</v>
      </c>
      <c r="BG16" s="385">
        <v>52</v>
      </c>
      <c r="BH16" s="385"/>
      <c r="BI16" s="385"/>
      <c r="BJ16" s="385"/>
      <c r="BK16" s="385"/>
      <c r="BL16" s="385"/>
      <c r="BM16" s="385"/>
      <c r="BN16" s="385"/>
      <c r="BO16" s="26">
        <f t="shared" si="11"/>
        <v>182</v>
      </c>
      <c r="BP16" s="23">
        <v>0</v>
      </c>
      <c r="BQ16" s="24">
        <v>0</v>
      </c>
      <c r="BR16" s="24">
        <v>0</v>
      </c>
      <c r="BS16" s="24">
        <v>0</v>
      </c>
      <c r="BT16" s="24">
        <v>1</v>
      </c>
      <c r="BU16" s="24"/>
      <c r="BV16" s="24"/>
      <c r="BW16" s="24"/>
      <c r="BX16" s="24"/>
      <c r="BY16" s="24"/>
      <c r="BZ16" s="24"/>
      <c r="CA16" s="25"/>
      <c r="CB16" s="26">
        <f t="shared" si="12"/>
        <v>1</v>
      </c>
      <c r="CC16" s="27">
        <v>0</v>
      </c>
      <c r="CD16" s="28">
        <v>0</v>
      </c>
      <c r="CE16" s="28">
        <v>0</v>
      </c>
      <c r="CF16" s="28">
        <v>0</v>
      </c>
      <c r="CG16" s="28">
        <v>0</v>
      </c>
      <c r="CH16" s="28"/>
      <c r="CI16" s="28"/>
      <c r="CJ16" s="28"/>
      <c r="CK16" s="28"/>
      <c r="CL16" s="28"/>
      <c r="CM16" s="28"/>
      <c r="CN16" s="29"/>
      <c r="CO16" s="30">
        <f t="shared" si="13"/>
        <v>0</v>
      </c>
      <c r="CP16" s="27">
        <v>1</v>
      </c>
      <c r="CQ16" s="28">
        <v>0</v>
      </c>
      <c r="CR16" s="28">
        <v>0</v>
      </c>
      <c r="CS16" s="28">
        <v>0</v>
      </c>
      <c r="CT16" s="28">
        <v>0</v>
      </c>
      <c r="CU16" s="28"/>
      <c r="CV16" s="28"/>
      <c r="CW16" s="28"/>
      <c r="CX16" s="28"/>
      <c r="CY16" s="28"/>
      <c r="CZ16" s="28"/>
      <c r="DA16" s="29"/>
      <c r="DB16" s="30">
        <f t="shared" si="14"/>
        <v>1</v>
      </c>
      <c r="DC16" s="532">
        <f t="shared" si="15"/>
        <v>169</v>
      </c>
      <c r="DD16" s="533">
        <f t="shared" si="4"/>
        <v>0</v>
      </c>
      <c r="DE16" s="534">
        <f t="shared" si="16"/>
        <v>1122</v>
      </c>
      <c r="DF16" s="492">
        <f t="shared" si="25"/>
        <v>1291</v>
      </c>
      <c r="DG16" s="33">
        <f t="shared" si="17"/>
        <v>182</v>
      </c>
      <c r="DH16" s="461">
        <f t="shared" si="18"/>
        <v>3.4166666666666665E-2</v>
      </c>
      <c r="DI16" s="462">
        <f t="shared" si="5"/>
        <v>1.8333333333333333E-2</v>
      </c>
      <c r="DJ16" s="462">
        <f t="shared" si="6"/>
        <v>2.5833333333333333E-2</v>
      </c>
      <c r="DK16" s="462">
        <f t="shared" si="19"/>
        <v>0.03</v>
      </c>
      <c r="DL16" s="462">
        <f t="shared" si="20"/>
        <v>4.3333333333333335E-2</v>
      </c>
      <c r="DM16" s="463"/>
      <c r="DN16" s="463"/>
      <c r="DO16" s="463"/>
      <c r="DP16" s="463"/>
      <c r="DQ16" s="463"/>
      <c r="DR16" s="464"/>
      <c r="DS16" s="465"/>
      <c r="DT16" s="525">
        <f t="shared" si="21"/>
        <v>0.15166666666666667</v>
      </c>
      <c r="DU16" s="22">
        <v>1200</v>
      </c>
      <c r="DV16" s="22">
        <f t="shared" si="22"/>
        <v>100</v>
      </c>
      <c r="DW16" s="501">
        <f t="shared" si="23"/>
        <v>1560</v>
      </c>
      <c r="DX16" s="502">
        <f t="shared" si="24"/>
        <v>2040</v>
      </c>
      <c r="DY16" s="34"/>
      <c r="DZ16" s="35"/>
      <c r="EA16" s="34"/>
      <c r="EB16" s="35"/>
      <c r="EC16" s="34"/>
      <c r="ED16" s="814"/>
      <c r="EE16" s="36"/>
      <c r="EF16" s="37"/>
      <c r="EG16" s="327"/>
      <c r="EH16" s="814"/>
      <c r="EI16" s="36"/>
      <c r="EJ16" s="37"/>
      <c r="EK16" s="36"/>
      <c r="EL16" s="37"/>
      <c r="EM16" s="34"/>
      <c r="EN16" s="35"/>
      <c r="EO16" s="34"/>
      <c r="EP16" s="35"/>
      <c r="EQ16" s="34"/>
      <c r="ER16" s="35"/>
      <c r="ES16" s="34"/>
      <c r="ET16" s="35"/>
      <c r="EU16" s="34"/>
      <c r="EV16" s="38"/>
      <c r="EW16" s="811"/>
    </row>
    <row r="17" spans="1:153 2422:2423" ht="120" customHeight="1" x14ac:dyDescent="0.25">
      <c r="A17" s="337">
        <v>12</v>
      </c>
      <c r="B17" s="782" t="s">
        <v>59</v>
      </c>
      <c r="C17" s="792" t="s">
        <v>167</v>
      </c>
      <c r="D17" s="377">
        <v>2015</v>
      </c>
      <c r="E17" s="751">
        <v>66</v>
      </c>
      <c r="F17" s="10">
        <v>492</v>
      </c>
      <c r="G17" s="11">
        <v>1419</v>
      </c>
      <c r="H17" s="11">
        <v>324</v>
      </c>
      <c r="I17" s="12">
        <v>4</v>
      </c>
      <c r="J17" s="13">
        <v>0</v>
      </c>
      <c r="K17" s="14">
        <f t="shared" si="0"/>
        <v>2239</v>
      </c>
      <c r="L17" s="15">
        <v>38</v>
      </c>
      <c r="M17" s="15">
        <v>30</v>
      </c>
      <c r="N17" s="15">
        <v>82</v>
      </c>
      <c r="O17" s="15">
        <v>163</v>
      </c>
      <c r="P17" s="739">
        <v>250</v>
      </c>
      <c r="Q17" s="16"/>
      <c r="R17" s="16"/>
      <c r="S17" s="16"/>
      <c r="T17" s="16"/>
      <c r="U17" s="16"/>
      <c r="V17" s="16"/>
      <c r="W17" s="17"/>
      <c r="X17" s="18">
        <f t="shared" si="7"/>
        <v>563</v>
      </c>
      <c r="Y17" s="19">
        <v>33</v>
      </c>
      <c r="Z17" s="20">
        <v>20</v>
      </c>
      <c r="AA17" s="20">
        <v>58</v>
      </c>
      <c r="AB17" s="20">
        <v>58</v>
      </c>
      <c r="AC17" s="20">
        <v>88</v>
      </c>
      <c r="AD17" s="20"/>
      <c r="AE17" s="20"/>
      <c r="AF17" s="20"/>
      <c r="AG17" s="20"/>
      <c r="AH17" s="20"/>
      <c r="AI17" s="20"/>
      <c r="AJ17" s="21"/>
      <c r="AK17" s="22">
        <f t="shared" si="8"/>
        <v>257</v>
      </c>
      <c r="AL17" s="19">
        <v>1</v>
      </c>
      <c r="AM17" s="20">
        <v>0</v>
      </c>
      <c r="AN17" s="20">
        <v>1</v>
      </c>
      <c r="AO17" s="20">
        <v>7</v>
      </c>
      <c r="AP17" s="20">
        <v>0</v>
      </c>
      <c r="AQ17" s="20"/>
      <c r="AR17" s="20"/>
      <c r="AS17" s="20"/>
      <c r="AT17" s="20"/>
      <c r="AU17" s="20"/>
      <c r="AV17" s="20"/>
      <c r="AW17" s="21"/>
      <c r="AX17" s="22">
        <f t="shared" si="9"/>
        <v>9</v>
      </c>
      <c r="AY17" s="22">
        <f t="shared" si="10"/>
        <v>266</v>
      </c>
      <c r="AZ17" s="205">
        <f t="shared" si="1"/>
        <v>749</v>
      </c>
      <c r="BA17" s="206">
        <f t="shared" si="2"/>
        <v>0</v>
      </c>
      <c r="BB17" s="207">
        <f t="shared" si="3"/>
        <v>1428</v>
      </c>
      <c r="BC17" s="384">
        <v>61</v>
      </c>
      <c r="BD17" s="385">
        <v>43</v>
      </c>
      <c r="BE17" s="385">
        <v>42</v>
      </c>
      <c r="BF17" s="385">
        <v>43</v>
      </c>
      <c r="BG17" s="385">
        <v>63</v>
      </c>
      <c r="BH17" s="385"/>
      <c r="BI17" s="385"/>
      <c r="BJ17" s="385"/>
      <c r="BK17" s="385"/>
      <c r="BL17" s="385"/>
      <c r="BM17" s="385"/>
      <c r="BN17" s="385"/>
      <c r="BO17" s="26">
        <f t="shared" si="11"/>
        <v>252</v>
      </c>
      <c r="BP17" s="23">
        <v>0</v>
      </c>
      <c r="BQ17" s="24">
        <v>0</v>
      </c>
      <c r="BR17" s="24">
        <v>0</v>
      </c>
      <c r="BS17" s="24">
        <v>0</v>
      </c>
      <c r="BT17" s="24">
        <v>0</v>
      </c>
      <c r="BU17" s="24"/>
      <c r="BV17" s="24"/>
      <c r="BW17" s="24"/>
      <c r="BX17" s="24"/>
      <c r="BY17" s="24"/>
      <c r="BZ17" s="24"/>
      <c r="CA17" s="25"/>
      <c r="CB17" s="26">
        <f t="shared" si="12"/>
        <v>0</v>
      </c>
      <c r="CC17" s="27">
        <v>0</v>
      </c>
      <c r="CD17" s="28">
        <v>0</v>
      </c>
      <c r="CE17" s="28">
        <v>0</v>
      </c>
      <c r="CF17" s="28">
        <v>0</v>
      </c>
      <c r="CG17" s="28">
        <v>0</v>
      </c>
      <c r="CH17" s="28"/>
      <c r="CI17" s="28"/>
      <c r="CJ17" s="28"/>
      <c r="CK17" s="28"/>
      <c r="CL17" s="28"/>
      <c r="CM17" s="28"/>
      <c r="CN17" s="29"/>
      <c r="CO17" s="30">
        <f>CC17</f>
        <v>0</v>
      </c>
      <c r="CP17" s="27">
        <v>0</v>
      </c>
      <c r="CQ17" s="28">
        <v>0</v>
      </c>
      <c r="CR17" s="28">
        <v>0</v>
      </c>
      <c r="CS17" s="28">
        <v>0</v>
      </c>
      <c r="CT17" s="28">
        <v>0</v>
      </c>
      <c r="CU17" s="28"/>
      <c r="CV17" s="28"/>
      <c r="CW17" s="28"/>
      <c r="CX17" s="28"/>
      <c r="CY17" s="28"/>
      <c r="CZ17" s="28"/>
      <c r="DA17" s="29"/>
      <c r="DB17" s="30">
        <f t="shared" si="14"/>
        <v>0</v>
      </c>
      <c r="DC17" s="532">
        <f t="shared" si="15"/>
        <v>497</v>
      </c>
      <c r="DD17" s="533">
        <f t="shared" si="4"/>
        <v>0</v>
      </c>
      <c r="DE17" s="534">
        <f t="shared" si="16"/>
        <v>1428</v>
      </c>
      <c r="DF17" s="492">
        <f t="shared" si="25"/>
        <v>1925</v>
      </c>
      <c r="DG17" s="33">
        <f t="shared" si="17"/>
        <v>252</v>
      </c>
      <c r="DH17" s="461">
        <f t="shared" si="18"/>
        <v>5.0833333333333335E-2</v>
      </c>
      <c r="DI17" s="462">
        <f t="shared" si="5"/>
        <v>3.5833333333333335E-2</v>
      </c>
      <c r="DJ17" s="462">
        <f t="shared" si="6"/>
        <v>3.5000000000000003E-2</v>
      </c>
      <c r="DK17" s="462">
        <f t="shared" si="19"/>
        <v>3.5833333333333335E-2</v>
      </c>
      <c r="DL17" s="462">
        <f t="shared" si="20"/>
        <v>5.2499999999999998E-2</v>
      </c>
      <c r="DM17" s="463"/>
      <c r="DN17" s="463"/>
      <c r="DO17" s="463"/>
      <c r="DP17" s="463"/>
      <c r="DQ17" s="463"/>
      <c r="DR17" s="464"/>
      <c r="DS17" s="465"/>
      <c r="DT17" s="525">
        <f t="shared" si="21"/>
        <v>0.21</v>
      </c>
      <c r="DU17" s="22">
        <v>1200</v>
      </c>
      <c r="DV17" s="22">
        <f t="shared" si="22"/>
        <v>100</v>
      </c>
      <c r="DW17" s="501">
        <f t="shared" si="23"/>
        <v>1560</v>
      </c>
      <c r="DX17" s="502">
        <f t="shared" si="24"/>
        <v>2040</v>
      </c>
      <c r="DY17" s="34"/>
      <c r="DZ17" s="35"/>
      <c r="EA17" s="34"/>
      <c r="EB17" s="35"/>
      <c r="EC17" s="34"/>
      <c r="ED17" s="814"/>
      <c r="EE17" s="36"/>
      <c r="EF17" s="37"/>
      <c r="EG17" s="327"/>
      <c r="EH17" s="814"/>
      <c r="EI17" s="36"/>
      <c r="EJ17" s="37"/>
      <c r="EK17" s="36"/>
      <c r="EL17" s="37"/>
      <c r="EM17" s="34"/>
      <c r="EN17" s="35"/>
      <c r="EO17" s="34"/>
      <c r="EP17" s="35"/>
      <c r="EQ17" s="34"/>
      <c r="ER17" s="35"/>
      <c r="ES17" s="34"/>
      <c r="ET17" s="35"/>
      <c r="EU17" s="34"/>
      <c r="EV17" s="38"/>
      <c r="EW17" s="811"/>
    </row>
    <row r="18" spans="1:153 2422:2423" s="65" customFormat="1" ht="120" customHeight="1" x14ac:dyDescent="0.25">
      <c r="A18" s="338">
        <v>13</v>
      </c>
      <c r="B18" s="782" t="s">
        <v>60</v>
      </c>
      <c r="C18" s="792" t="s">
        <v>168</v>
      </c>
      <c r="D18" s="379">
        <v>408</v>
      </c>
      <c r="E18" s="751">
        <v>1</v>
      </c>
      <c r="F18" s="39">
        <v>160</v>
      </c>
      <c r="G18" s="40">
        <v>216</v>
      </c>
      <c r="H18" s="40">
        <v>32</v>
      </c>
      <c r="I18" s="41">
        <v>46</v>
      </c>
      <c r="J18" s="42">
        <v>0</v>
      </c>
      <c r="K18" s="43">
        <f t="shared" si="0"/>
        <v>454</v>
      </c>
      <c r="L18" s="44">
        <v>2</v>
      </c>
      <c r="M18" s="44">
        <v>0</v>
      </c>
      <c r="N18" s="44">
        <v>34</v>
      </c>
      <c r="O18" s="44">
        <v>41</v>
      </c>
      <c r="P18" s="740">
        <v>81</v>
      </c>
      <c r="Q18" s="45"/>
      <c r="R18" s="45"/>
      <c r="S18" s="45"/>
      <c r="T18" s="45"/>
      <c r="U18" s="45"/>
      <c r="V18" s="45"/>
      <c r="W18" s="46"/>
      <c r="X18" s="47">
        <f t="shared" si="7"/>
        <v>158</v>
      </c>
      <c r="Y18" s="48">
        <v>0</v>
      </c>
      <c r="Z18" s="49">
        <v>5</v>
      </c>
      <c r="AA18" s="49">
        <v>39</v>
      </c>
      <c r="AB18" s="49">
        <v>10</v>
      </c>
      <c r="AC18" s="49">
        <v>24</v>
      </c>
      <c r="AD18" s="49"/>
      <c r="AE18" s="49"/>
      <c r="AF18" s="49"/>
      <c r="AG18" s="49"/>
      <c r="AH18" s="49"/>
      <c r="AI18" s="49"/>
      <c r="AJ18" s="50"/>
      <c r="AK18" s="51">
        <f t="shared" si="8"/>
        <v>78</v>
      </c>
      <c r="AL18" s="48">
        <v>1</v>
      </c>
      <c r="AM18" s="49">
        <v>2</v>
      </c>
      <c r="AN18" s="49">
        <v>1</v>
      </c>
      <c r="AO18" s="49">
        <v>1</v>
      </c>
      <c r="AP18" s="49">
        <v>1</v>
      </c>
      <c r="AQ18" s="49"/>
      <c r="AR18" s="49"/>
      <c r="AS18" s="49"/>
      <c r="AT18" s="49"/>
      <c r="AU18" s="49"/>
      <c r="AV18" s="49"/>
      <c r="AW18" s="50"/>
      <c r="AX18" s="51">
        <f t="shared" si="9"/>
        <v>6</v>
      </c>
      <c r="AY18" s="51">
        <f t="shared" si="10"/>
        <v>84</v>
      </c>
      <c r="AZ18" s="208">
        <f t="shared" si="1"/>
        <v>238</v>
      </c>
      <c r="BA18" s="209">
        <f t="shared" si="2"/>
        <v>0</v>
      </c>
      <c r="BB18" s="210">
        <f t="shared" si="3"/>
        <v>222</v>
      </c>
      <c r="BC18" s="515">
        <v>4</v>
      </c>
      <c r="BD18" s="516">
        <v>16</v>
      </c>
      <c r="BE18" s="516">
        <v>9</v>
      </c>
      <c r="BF18" s="516">
        <v>4</v>
      </c>
      <c r="BG18" s="516">
        <v>13</v>
      </c>
      <c r="BH18" s="516"/>
      <c r="BI18" s="516"/>
      <c r="BJ18" s="516"/>
      <c r="BK18" s="516"/>
      <c r="BL18" s="516"/>
      <c r="BM18" s="516"/>
      <c r="BN18" s="516"/>
      <c r="BO18" s="55">
        <f t="shared" si="11"/>
        <v>46</v>
      </c>
      <c r="BP18" s="52">
        <v>0</v>
      </c>
      <c r="BQ18" s="53">
        <v>1</v>
      </c>
      <c r="BR18" s="53">
        <v>0</v>
      </c>
      <c r="BS18" s="53">
        <v>0</v>
      </c>
      <c r="BT18" s="53">
        <v>2</v>
      </c>
      <c r="BU18" s="53"/>
      <c r="BV18" s="53"/>
      <c r="BW18" s="53"/>
      <c r="BX18" s="53"/>
      <c r="BY18" s="53"/>
      <c r="BZ18" s="53"/>
      <c r="CA18" s="54"/>
      <c r="CB18" s="55">
        <f t="shared" si="12"/>
        <v>3</v>
      </c>
      <c r="CC18" s="56">
        <v>0</v>
      </c>
      <c r="CD18" s="57">
        <v>0</v>
      </c>
      <c r="CE18" s="57">
        <v>0</v>
      </c>
      <c r="CF18" s="57">
        <v>0</v>
      </c>
      <c r="CG18" s="57">
        <v>0</v>
      </c>
      <c r="CH18" s="57"/>
      <c r="CI18" s="57"/>
      <c r="CJ18" s="57"/>
      <c r="CK18" s="57"/>
      <c r="CL18" s="57"/>
      <c r="CM18" s="57"/>
      <c r="CN18" s="58"/>
      <c r="CO18" s="59">
        <f t="shared" si="13"/>
        <v>0</v>
      </c>
      <c r="CP18" s="56">
        <v>0</v>
      </c>
      <c r="CQ18" s="57">
        <v>0</v>
      </c>
      <c r="CR18" s="57">
        <v>0</v>
      </c>
      <c r="CS18" s="57">
        <v>0</v>
      </c>
      <c r="CT18" s="57">
        <v>0</v>
      </c>
      <c r="CU18" s="57"/>
      <c r="CV18" s="57"/>
      <c r="CW18" s="57"/>
      <c r="CX18" s="57"/>
      <c r="CY18" s="57"/>
      <c r="CZ18" s="57"/>
      <c r="DA18" s="58"/>
      <c r="DB18" s="59">
        <f t="shared" si="14"/>
        <v>0</v>
      </c>
      <c r="DC18" s="535">
        <f t="shared" si="15"/>
        <v>192</v>
      </c>
      <c r="DD18" s="538">
        <f t="shared" si="4"/>
        <v>0</v>
      </c>
      <c r="DE18" s="537">
        <f t="shared" si="16"/>
        <v>219</v>
      </c>
      <c r="DF18" s="493">
        <f>SUM(DC18:DE18)-DD18</f>
        <v>411</v>
      </c>
      <c r="DG18" s="517">
        <f t="shared" si="17"/>
        <v>46</v>
      </c>
      <c r="DH18" s="518">
        <f t="shared" si="18"/>
        <v>3.3333333333333335E-3</v>
      </c>
      <c r="DI18" s="519">
        <f t="shared" si="5"/>
        <v>1.3333333333333334E-2</v>
      </c>
      <c r="DJ18" s="519">
        <f t="shared" si="6"/>
        <v>7.4999999999999997E-3</v>
      </c>
      <c r="DK18" s="519">
        <f t="shared" si="19"/>
        <v>3.3333333333333335E-3</v>
      </c>
      <c r="DL18" s="519">
        <f t="shared" si="20"/>
        <v>1.0833333333333334E-2</v>
      </c>
      <c r="DM18" s="520"/>
      <c r="DN18" s="520"/>
      <c r="DO18" s="520"/>
      <c r="DP18" s="520"/>
      <c r="DQ18" s="520"/>
      <c r="DR18" s="521"/>
      <c r="DS18" s="522"/>
      <c r="DT18" s="780">
        <f t="shared" si="21"/>
        <v>3.833333333333333E-2</v>
      </c>
      <c r="DU18" s="51">
        <v>1200</v>
      </c>
      <c r="DV18" s="51">
        <f t="shared" si="22"/>
        <v>100</v>
      </c>
      <c r="DW18" s="503">
        <f t="shared" si="23"/>
        <v>1560</v>
      </c>
      <c r="DX18" s="504">
        <f t="shared" si="24"/>
        <v>2040</v>
      </c>
      <c r="DY18" s="60"/>
      <c r="DZ18" s="61"/>
      <c r="EA18" s="60"/>
      <c r="EB18" s="61"/>
      <c r="EC18" s="60"/>
      <c r="ED18" s="815"/>
      <c r="EE18" s="62"/>
      <c r="EF18" s="63"/>
      <c r="EG18" s="328"/>
      <c r="EH18" s="815"/>
      <c r="EI18" s="62"/>
      <c r="EJ18" s="63"/>
      <c r="EK18" s="62"/>
      <c r="EL18" s="63"/>
      <c r="EM18" s="60"/>
      <c r="EN18" s="61"/>
      <c r="EO18" s="60"/>
      <c r="EP18" s="61"/>
      <c r="EQ18" s="60"/>
      <c r="ER18" s="61"/>
      <c r="ES18" s="60"/>
      <c r="ET18" s="61"/>
      <c r="EU18" s="60"/>
      <c r="EV18" s="64"/>
      <c r="EW18" s="811"/>
    </row>
    <row r="19" spans="1:153 2422:2423" ht="120" customHeight="1" x14ac:dyDescent="0.25">
      <c r="A19" s="337">
        <v>14</v>
      </c>
      <c r="B19" s="782" t="s">
        <v>61</v>
      </c>
      <c r="C19" s="792" t="s">
        <v>169</v>
      </c>
      <c r="D19" s="377">
        <v>1997</v>
      </c>
      <c r="E19" s="751">
        <v>77</v>
      </c>
      <c r="F19" s="10">
        <v>400</v>
      </c>
      <c r="G19" s="11">
        <v>1158</v>
      </c>
      <c r="H19" s="11">
        <v>439</v>
      </c>
      <c r="I19" s="67">
        <v>242</v>
      </c>
      <c r="J19" s="68">
        <v>0</v>
      </c>
      <c r="K19" s="14">
        <v>1137</v>
      </c>
      <c r="L19" s="15">
        <v>16</v>
      </c>
      <c r="M19" s="15">
        <v>6</v>
      </c>
      <c r="N19" s="15">
        <v>82</v>
      </c>
      <c r="O19" s="15">
        <v>131</v>
      </c>
      <c r="P19" s="739">
        <v>235</v>
      </c>
      <c r="Q19" s="16"/>
      <c r="R19" s="16"/>
      <c r="S19" s="16"/>
      <c r="T19" s="16"/>
      <c r="U19" s="16"/>
      <c r="V19" s="16"/>
      <c r="W19" s="17"/>
      <c r="X19" s="18">
        <f t="shared" si="7"/>
        <v>470</v>
      </c>
      <c r="Y19" s="19">
        <v>17</v>
      </c>
      <c r="Z19" s="20">
        <v>26</v>
      </c>
      <c r="AA19" s="20">
        <v>41</v>
      </c>
      <c r="AB19" s="20">
        <v>101</v>
      </c>
      <c r="AC19" s="20">
        <v>66</v>
      </c>
      <c r="AD19" s="20"/>
      <c r="AE19" s="20"/>
      <c r="AF19" s="20"/>
      <c r="AG19" s="20"/>
      <c r="AH19" s="20"/>
      <c r="AI19" s="20"/>
      <c r="AJ19" s="21"/>
      <c r="AK19" s="22">
        <f t="shared" si="8"/>
        <v>251</v>
      </c>
      <c r="AL19" s="19">
        <v>0</v>
      </c>
      <c r="AM19" s="20">
        <v>41</v>
      </c>
      <c r="AN19" s="20">
        <v>15</v>
      </c>
      <c r="AO19" s="20">
        <v>23</v>
      </c>
      <c r="AP19" s="20">
        <v>14</v>
      </c>
      <c r="AQ19" s="20"/>
      <c r="AR19" s="20"/>
      <c r="AS19" s="20"/>
      <c r="AT19" s="20"/>
      <c r="AU19" s="20"/>
      <c r="AV19" s="20"/>
      <c r="AW19" s="21"/>
      <c r="AX19" s="22">
        <f t="shared" si="9"/>
        <v>93</v>
      </c>
      <c r="AY19" s="22">
        <f t="shared" si="10"/>
        <v>344</v>
      </c>
      <c r="AZ19" s="205">
        <f t="shared" si="1"/>
        <v>651</v>
      </c>
      <c r="BA19" s="206">
        <f t="shared" si="2"/>
        <v>0</v>
      </c>
      <c r="BB19" s="207">
        <f t="shared" si="3"/>
        <v>1251</v>
      </c>
      <c r="BC19" s="384">
        <v>12</v>
      </c>
      <c r="BD19" s="385">
        <v>11</v>
      </c>
      <c r="BE19" s="385">
        <v>46</v>
      </c>
      <c r="BF19" s="385">
        <v>47</v>
      </c>
      <c r="BG19" s="385">
        <v>51</v>
      </c>
      <c r="BH19" s="385"/>
      <c r="BI19" s="385"/>
      <c r="BJ19" s="385"/>
      <c r="BK19" s="385"/>
      <c r="BL19" s="385"/>
      <c r="BM19" s="385"/>
      <c r="BN19" s="385"/>
      <c r="BO19" s="26">
        <f t="shared" si="11"/>
        <v>167</v>
      </c>
      <c r="BP19" s="23">
        <v>2</v>
      </c>
      <c r="BQ19" s="24">
        <v>4</v>
      </c>
      <c r="BR19" s="24">
        <v>1</v>
      </c>
      <c r="BS19" s="24">
        <v>4</v>
      </c>
      <c r="BT19" s="24">
        <v>0</v>
      </c>
      <c r="BU19" s="24"/>
      <c r="BV19" s="24"/>
      <c r="BW19" s="24"/>
      <c r="BX19" s="24"/>
      <c r="BY19" s="24"/>
      <c r="BZ19" s="24"/>
      <c r="CA19" s="25"/>
      <c r="CB19" s="26">
        <f t="shared" si="12"/>
        <v>11</v>
      </c>
      <c r="CC19" s="27">
        <v>0</v>
      </c>
      <c r="CD19" s="28">
        <v>0</v>
      </c>
      <c r="CE19" s="28">
        <v>0</v>
      </c>
      <c r="CF19" s="28">
        <v>0</v>
      </c>
      <c r="CG19" s="28">
        <v>0</v>
      </c>
      <c r="CH19" s="28"/>
      <c r="CI19" s="28"/>
      <c r="CJ19" s="28"/>
      <c r="CK19" s="28"/>
      <c r="CL19" s="28"/>
      <c r="CM19" s="28"/>
      <c r="CN19" s="29"/>
      <c r="CO19" s="30">
        <f t="shared" si="13"/>
        <v>0</v>
      </c>
      <c r="CP19" s="27">
        <v>0</v>
      </c>
      <c r="CQ19" s="28">
        <v>0</v>
      </c>
      <c r="CR19" s="28">
        <v>0</v>
      </c>
      <c r="CS19" s="28">
        <v>0</v>
      </c>
      <c r="CT19" s="28">
        <v>0</v>
      </c>
      <c r="CU19" s="28"/>
      <c r="CV19" s="28"/>
      <c r="CW19" s="28"/>
      <c r="CX19" s="28"/>
      <c r="CY19" s="28"/>
      <c r="CZ19" s="28"/>
      <c r="DA19" s="29"/>
      <c r="DB19" s="30">
        <f t="shared" si="14"/>
        <v>0</v>
      </c>
      <c r="DC19" s="532">
        <f t="shared" si="15"/>
        <v>484</v>
      </c>
      <c r="DD19" s="533">
        <f t="shared" si="4"/>
        <v>0</v>
      </c>
      <c r="DE19" s="534">
        <f t="shared" si="16"/>
        <v>1240</v>
      </c>
      <c r="DF19" s="492">
        <f t="shared" ref="DF19:DF92" si="26">SUM(DC19:DE19)-DD19</f>
        <v>1724</v>
      </c>
      <c r="DG19" s="33">
        <f t="shared" si="17"/>
        <v>167</v>
      </c>
      <c r="DH19" s="461">
        <f t="shared" si="18"/>
        <v>0.01</v>
      </c>
      <c r="DI19" s="462">
        <f t="shared" si="5"/>
        <v>9.1666666666666667E-3</v>
      </c>
      <c r="DJ19" s="462">
        <f t="shared" si="6"/>
        <v>3.833333333333333E-2</v>
      </c>
      <c r="DK19" s="462">
        <f t="shared" si="19"/>
        <v>3.9166666666666669E-2</v>
      </c>
      <c r="DL19" s="462">
        <f t="shared" si="20"/>
        <v>4.2500000000000003E-2</v>
      </c>
      <c r="DM19" s="463"/>
      <c r="DN19" s="463"/>
      <c r="DO19" s="463"/>
      <c r="DP19" s="463"/>
      <c r="DQ19" s="463"/>
      <c r="DR19" s="464"/>
      <c r="DS19" s="465"/>
      <c r="DT19" s="525">
        <f t="shared" si="21"/>
        <v>0.13916666666666666</v>
      </c>
      <c r="DU19" s="22">
        <v>1200</v>
      </c>
      <c r="DV19" s="22">
        <f t="shared" si="22"/>
        <v>100</v>
      </c>
      <c r="DW19" s="501">
        <f t="shared" si="23"/>
        <v>1560</v>
      </c>
      <c r="DX19" s="502">
        <f t="shared" si="24"/>
        <v>2040</v>
      </c>
      <c r="DY19" s="34"/>
      <c r="DZ19" s="35"/>
      <c r="EA19" s="34"/>
      <c r="EB19" s="35"/>
      <c r="EC19" s="34"/>
      <c r="ED19" s="814"/>
      <c r="EE19" s="36"/>
      <c r="EF19" s="37"/>
      <c r="EG19" s="327"/>
      <c r="EH19" s="814"/>
      <c r="EI19" s="36"/>
      <c r="EJ19" s="37"/>
      <c r="EK19" s="36"/>
      <c r="EL19" s="37"/>
      <c r="EM19" s="34"/>
      <c r="EN19" s="35"/>
      <c r="EO19" s="34"/>
      <c r="EP19" s="35"/>
      <c r="EQ19" s="34"/>
      <c r="ER19" s="35"/>
      <c r="ES19" s="34"/>
      <c r="ET19" s="35"/>
      <c r="EU19" s="34"/>
      <c r="EV19" s="38"/>
      <c r="EW19" s="811"/>
    </row>
    <row r="20" spans="1:153 2422:2423" s="65" customFormat="1" ht="120" customHeight="1" x14ac:dyDescent="0.25">
      <c r="A20" s="338">
        <v>15</v>
      </c>
      <c r="B20" s="782" t="s">
        <v>62</v>
      </c>
      <c r="C20" s="792" t="s">
        <v>170</v>
      </c>
      <c r="D20" s="379">
        <v>1747</v>
      </c>
      <c r="E20" s="751">
        <v>189</v>
      </c>
      <c r="F20" s="39">
        <v>518</v>
      </c>
      <c r="G20" s="40">
        <v>931</v>
      </c>
      <c r="H20" s="40">
        <v>300</v>
      </c>
      <c r="I20" s="41">
        <v>213</v>
      </c>
      <c r="J20" s="42">
        <v>0</v>
      </c>
      <c r="K20" s="43">
        <f t="shared" ref="K20:K38" si="27">SUM(F20:J20)</f>
        <v>1962</v>
      </c>
      <c r="L20" s="44">
        <v>60</v>
      </c>
      <c r="M20" s="44">
        <v>9</v>
      </c>
      <c r="N20" s="44">
        <v>145</v>
      </c>
      <c r="O20" s="44">
        <v>219</v>
      </c>
      <c r="P20" s="740">
        <v>361</v>
      </c>
      <c r="Q20" s="45"/>
      <c r="R20" s="45"/>
      <c r="S20" s="45"/>
      <c r="T20" s="45"/>
      <c r="U20" s="45"/>
      <c r="V20" s="45"/>
      <c r="W20" s="46"/>
      <c r="X20" s="47">
        <f t="shared" si="7"/>
        <v>794</v>
      </c>
      <c r="Y20" s="48">
        <v>19</v>
      </c>
      <c r="Z20" s="49">
        <v>117</v>
      </c>
      <c r="AA20" s="49">
        <v>147</v>
      </c>
      <c r="AB20" s="49">
        <v>64</v>
      </c>
      <c r="AC20" s="49">
        <v>108</v>
      </c>
      <c r="AD20" s="49"/>
      <c r="AE20" s="49"/>
      <c r="AF20" s="49"/>
      <c r="AG20" s="49"/>
      <c r="AH20" s="49"/>
      <c r="AI20" s="49"/>
      <c r="AJ20" s="50"/>
      <c r="AK20" s="51">
        <f t="shared" si="8"/>
        <v>455</v>
      </c>
      <c r="AL20" s="48">
        <v>12</v>
      </c>
      <c r="AM20" s="49">
        <v>36</v>
      </c>
      <c r="AN20" s="49">
        <v>14</v>
      </c>
      <c r="AO20" s="49">
        <v>17</v>
      </c>
      <c r="AP20" s="49">
        <v>8</v>
      </c>
      <c r="AQ20" s="49"/>
      <c r="AR20" s="49"/>
      <c r="AS20" s="49"/>
      <c r="AT20" s="49"/>
      <c r="AU20" s="49"/>
      <c r="AV20" s="49"/>
      <c r="AW20" s="50"/>
      <c r="AX20" s="51">
        <f>SUM(AL20:AW20)</f>
        <v>87</v>
      </c>
      <c r="AY20" s="51">
        <f t="shared" si="10"/>
        <v>542</v>
      </c>
      <c r="AZ20" s="208">
        <f t="shared" si="1"/>
        <v>973</v>
      </c>
      <c r="BA20" s="209">
        <f t="shared" si="2"/>
        <v>0</v>
      </c>
      <c r="BB20" s="210">
        <f t="shared" si="3"/>
        <v>1018</v>
      </c>
      <c r="BC20" s="384">
        <v>13</v>
      </c>
      <c r="BD20" s="385">
        <v>51</v>
      </c>
      <c r="BE20" s="385">
        <v>67</v>
      </c>
      <c r="BF20" s="385">
        <v>67</v>
      </c>
      <c r="BG20" s="385">
        <v>91</v>
      </c>
      <c r="BH20" s="385"/>
      <c r="BI20" s="385"/>
      <c r="BJ20" s="385"/>
      <c r="BK20" s="385"/>
      <c r="BL20" s="385"/>
      <c r="BM20" s="385"/>
      <c r="BN20" s="385"/>
      <c r="BO20" s="55">
        <f t="shared" si="11"/>
        <v>289</v>
      </c>
      <c r="BP20" s="52">
        <v>4</v>
      </c>
      <c r="BQ20" s="53">
        <v>2</v>
      </c>
      <c r="BR20" s="53">
        <v>3</v>
      </c>
      <c r="BS20" s="53">
        <v>1</v>
      </c>
      <c r="BT20" s="53">
        <v>3</v>
      </c>
      <c r="BU20" s="53"/>
      <c r="BV20" s="53"/>
      <c r="BW20" s="53"/>
      <c r="BX20" s="53"/>
      <c r="BY20" s="53"/>
      <c r="BZ20" s="53"/>
      <c r="CA20" s="54"/>
      <c r="CB20" s="55">
        <f t="shared" si="12"/>
        <v>13</v>
      </c>
      <c r="CC20" s="56">
        <v>0</v>
      </c>
      <c r="CD20" s="57">
        <v>0</v>
      </c>
      <c r="CE20" s="57">
        <v>1</v>
      </c>
      <c r="CF20" s="57">
        <v>0</v>
      </c>
      <c r="CG20" s="57">
        <v>0</v>
      </c>
      <c r="CH20" s="57"/>
      <c r="CI20" s="57"/>
      <c r="CJ20" s="57"/>
      <c r="CK20" s="57"/>
      <c r="CL20" s="57"/>
      <c r="CM20" s="57"/>
      <c r="CN20" s="58"/>
      <c r="CO20" s="59">
        <f t="shared" si="13"/>
        <v>1</v>
      </c>
      <c r="CP20" s="56">
        <v>1</v>
      </c>
      <c r="CQ20" s="57">
        <v>0</v>
      </c>
      <c r="CR20" s="57">
        <v>0</v>
      </c>
      <c r="CS20" s="57">
        <v>0</v>
      </c>
      <c r="CT20" s="57">
        <v>0</v>
      </c>
      <c r="CU20" s="57"/>
      <c r="CV20" s="57"/>
      <c r="CW20" s="57"/>
      <c r="CX20" s="57"/>
      <c r="CY20" s="57"/>
      <c r="CZ20" s="57"/>
      <c r="DA20" s="58"/>
      <c r="DB20" s="59">
        <f t="shared" si="14"/>
        <v>1</v>
      </c>
      <c r="DC20" s="535">
        <f t="shared" si="15"/>
        <v>683</v>
      </c>
      <c r="DD20" s="538">
        <f t="shared" si="4"/>
        <v>0</v>
      </c>
      <c r="DE20" s="537">
        <f t="shared" si="16"/>
        <v>1004</v>
      </c>
      <c r="DF20" s="493">
        <f t="shared" si="26"/>
        <v>1687</v>
      </c>
      <c r="DG20" s="33">
        <f t="shared" si="17"/>
        <v>289</v>
      </c>
      <c r="DH20" s="461">
        <f t="shared" si="18"/>
        <v>1.0833333333333334E-2</v>
      </c>
      <c r="DI20" s="462">
        <f t="shared" si="5"/>
        <v>4.2500000000000003E-2</v>
      </c>
      <c r="DJ20" s="462">
        <f t="shared" si="6"/>
        <v>5.5833333333333332E-2</v>
      </c>
      <c r="DK20" s="462">
        <f t="shared" si="19"/>
        <v>5.5833333333333332E-2</v>
      </c>
      <c r="DL20" s="462">
        <f t="shared" si="20"/>
        <v>7.5833333333333336E-2</v>
      </c>
      <c r="DM20" s="463"/>
      <c r="DN20" s="463"/>
      <c r="DO20" s="463"/>
      <c r="DP20" s="463"/>
      <c r="DQ20" s="463"/>
      <c r="DR20" s="464"/>
      <c r="DS20" s="465"/>
      <c r="DT20" s="525">
        <f t="shared" si="21"/>
        <v>0.24083333333333332</v>
      </c>
      <c r="DU20" s="51">
        <v>1200</v>
      </c>
      <c r="DV20" s="51">
        <f t="shared" si="22"/>
        <v>100</v>
      </c>
      <c r="DW20" s="503">
        <f t="shared" si="23"/>
        <v>1560</v>
      </c>
      <c r="DX20" s="504">
        <f t="shared" si="24"/>
        <v>2040</v>
      </c>
      <c r="DY20" s="60"/>
      <c r="DZ20" s="61"/>
      <c r="EA20" s="60"/>
      <c r="EB20" s="61"/>
      <c r="EC20" s="60"/>
      <c r="ED20" s="815"/>
      <c r="EE20" s="62"/>
      <c r="EF20" s="63"/>
      <c r="EG20" s="328"/>
      <c r="EH20" s="815"/>
      <c r="EI20" s="62"/>
      <c r="EJ20" s="63"/>
      <c r="EK20" s="62"/>
      <c r="EL20" s="63"/>
      <c r="EM20" s="60"/>
      <c r="EN20" s="61"/>
      <c r="EO20" s="60"/>
      <c r="EP20" s="61"/>
      <c r="EQ20" s="60"/>
      <c r="ER20" s="61"/>
      <c r="ES20" s="60"/>
      <c r="ET20" s="61"/>
      <c r="EU20" s="60"/>
      <c r="EV20" s="64"/>
      <c r="EW20" s="811"/>
      <c r="COD20" s="69"/>
      <c r="COE20" s="69"/>
    </row>
    <row r="21" spans="1:153 2422:2423" ht="120" customHeight="1" x14ac:dyDescent="0.25">
      <c r="A21" s="337">
        <v>16</v>
      </c>
      <c r="B21" s="782" t="s">
        <v>63</v>
      </c>
      <c r="C21" s="792" t="s">
        <v>171</v>
      </c>
      <c r="D21" s="377">
        <v>1960</v>
      </c>
      <c r="E21" s="751">
        <v>68</v>
      </c>
      <c r="F21" s="10">
        <v>387</v>
      </c>
      <c r="G21" s="11">
        <v>1230</v>
      </c>
      <c r="H21" s="11">
        <v>347</v>
      </c>
      <c r="I21" s="12">
        <v>155</v>
      </c>
      <c r="J21" s="13">
        <v>0</v>
      </c>
      <c r="K21" s="14">
        <f t="shared" si="27"/>
        <v>2119</v>
      </c>
      <c r="L21" s="15">
        <v>5</v>
      </c>
      <c r="M21" s="15">
        <v>1</v>
      </c>
      <c r="N21" s="15">
        <v>29</v>
      </c>
      <c r="O21" s="15">
        <v>88</v>
      </c>
      <c r="P21" s="739">
        <v>170</v>
      </c>
      <c r="Q21" s="16"/>
      <c r="R21" s="16"/>
      <c r="S21" s="16"/>
      <c r="T21" s="16"/>
      <c r="U21" s="16"/>
      <c r="V21" s="16"/>
      <c r="W21" s="17"/>
      <c r="X21" s="18">
        <f t="shared" si="7"/>
        <v>293</v>
      </c>
      <c r="Y21" s="19">
        <v>26</v>
      </c>
      <c r="Z21" s="20">
        <v>56</v>
      </c>
      <c r="AA21" s="20">
        <v>28</v>
      </c>
      <c r="AB21" s="20">
        <v>66</v>
      </c>
      <c r="AC21" s="20">
        <v>66</v>
      </c>
      <c r="AD21" s="20"/>
      <c r="AE21" s="20"/>
      <c r="AF21" s="20"/>
      <c r="AG21" s="20"/>
      <c r="AH21" s="20"/>
      <c r="AI21" s="20"/>
      <c r="AJ21" s="21"/>
      <c r="AK21" s="22">
        <f>SUM(Y21:AJ21)</f>
        <v>242</v>
      </c>
      <c r="AL21" s="19">
        <v>58</v>
      </c>
      <c r="AM21" s="20">
        <v>59</v>
      </c>
      <c r="AN21" s="20">
        <v>36</v>
      </c>
      <c r="AO21" s="20">
        <v>70</v>
      </c>
      <c r="AP21" s="20">
        <v>55</v>
      </c>
      <c r="AQ21" s="20"/>
      <c r="AR21" s="20"/>
      <c r="AS21" s="20"/>
      <c r="AT21" s="20"/>
      <c r="AU21" s="20"/>
      <c r="AV21" s="20"/>
      <c r="AW21" s="21"/>
      <c r="AX21" s="22">
        <f t="shared" si="9"/>
        <v>278</v>
      </c>
      <c r="AY21" s="22">
        <f t="shared" si="10"/>
        <v>520</v>
      </c>
      <c r="AZ21" s="205">
        <f t="shared" si="1"/>
        <v>629</v>
      </c>
      <c r="BA21" s="206">
        <f t="shared" si="2"/>
        <v>0</v>
      </c>
      <c r="BB21" s="207">
        <f t="shared" si="3"/>
        <v>1508</v>
      </c>
      <c r="BC21" s="384">
        <v>10</v>
      </c>
      <c r="BD21" s="385">
        <v>18</v>
      </c>
      <c r="BE21" s="385">
        <v>29</v>
      </c>
      <c r="BF21" s="385">
        <v>52</v>
      </c>
      <c r="BG21" s="385">
        <v>46</v>
      </c>
      <c r="BH21" s="385"/>
      <c r="BI21" s="385"/>
      <c r="BJ21" s="385"/>
      <c r="BK21" s="385"/>
      <c r="BL21" s="385"/>
      <c r="BM21" s="385"/>
      <c r="BN21" s="385"/>
      <c r="BO21" s="26">
        <f t="shared" si="11"/>
        <v>155</v>
      </c>
      <c r="BP21" s="23">
        <v>0</v>
      </c>
      <c r="BQ21" s="24">
        <v>1</v>
      </c>
      <c r="BR21" s="24">
        <v>1</v>
      </c>
      <c r="BS21" s="24">
        <v>1</v>
      </c>
      <c r="BT21" s="24">
        <v>0</v>
      </c>
      <c r="BU21" s="24"/>
      <c r="BV21" s="24"/>
      <c r="BW21" s="24"/>
      <c r="BX21" s="24"/>
      <c r="BY21" s="24"/>
      <c r="BZ21" s="24"/>
      <c r="CA21" s="25"/>
      <c r="CB21" s="26">
        <f t="shared" si="12"/>
        <v>3</v>
      </c>
      <c r="CC21" s="27">
        <v>0</v>
      </c>
      <c r="CD21" s="28">
        <v>0</v>
      </c>
      <c r="CE21" s="28">
        <v>0</v>
      </c>
      <c r="CF21" s="28">
        <v>0</v>
      </c>
      <c r="CG21" s="28">
        <v>0</v>
      </c>
      <c r="CH21" s="28"/>
      <c r="CI21" s="28"/>
      <c r="CJ21" s="28"/>
      <c r="CK21" s="28"/>
      <c r="CL21" s="28"/>
      <c r="CM21" s="28"/>
      <c r="CN21" s="29"/>
      <c r="CO21" s="30">
        <f t="shared" si="13"/>
        <v>0</v>
      </c>
      <c r="CP21" s="27">
        <v>0</v>
      </c>
      <c r="CQ21" s="28">
        <v>0</v>
      </c>
      <c r="CR21" s="28">
        <v>0</v>
      </c>
      <c r="CS21" s="28">
        <v>0</v>
      </c>
      <c r="CT21" s="28">
        <v>0</v>
      </c>
      <c r="CU21" s="28"/>
      <c r="CV21" s="28"/>
      <c r="CW21" s="28"/>
      <c r="CX21" s="28"/>
      <c r="CY21" s="28"/>
      <c r="CZ21" s="28"/>
      <c r="DA21" s="29"/>
      <c r="DB21" s="30">
        <f t="shared" si="14"/>
        <v>0</v>
      </c>
      <c r="DC21" s="532">
        <f t="shared" si="15"/>
        <v>474</v>
      </c>
      <c r="DD21" s="533">
        <f t="shared" si="4"/>
        <v>0</v>
      </c>
      <c r="DE21" s="534">
        <f t="shared" si="16"/>
        <v>1505</v>
      </c>
      <c r="DF21" s="492">
        <f t="shared" si="26"/>
        <v>1979</v>
      </c>
      <c r="DG21" s="33">
        <f t="shared" si="17"/>
        <v>155</v>
      </c>
      <c r="DH21" s="461">
        <f t="shared" si="18"/>
        <v>8.3333333333333332E-3</v>
      </c>
      <c r="DI21" s="462">
        <f t="shared" si="5"/>
        <v>1.4999999999999999E-2</v>
      </c>
      <c r="DJ21" s="462">
        <f t="shared" si="6"/>
        <v>2.4166666666666666E-2</v>
      </c>
      <c r="DK21" s="462">
        <f t="shared" si="19"/>
        <v>4.3333333333333335E-2</v>
      </c>
      <c r="DL21" s="462">
        <f t="shared" si="20"/>
        <v>3.833333333333333E-2</v>
      </c>
      <c r="DM21" s="463"/>
      <c r="DN21" s="463"/>
      <c r="DO21" s="463"/>
      <c r="DP21" s="463"/>
      <c r="DQ21" s="463"/>
      <c r="DR21" s="464"/>
      <c r="DS21" s="465"/>
      <c r="DT21" s="525">
        <f t="shared" si="21"/>
        <v>0.12916666666666665</v>
      </c>
      <c r="DU21" s="22">
        <v>1200</v>
      </c>
      <c r="DV21" s="22">
        <f t="shared" si="22"/>
        <v>100</v>
      </c>
      <c r="DW21" s="501">
        <f t="shared" si="23"/>
        <v>1560</v>
      </c>
      <c r="DX21" s="502">
        <f t="shared" si="24"/>
        <v>2040</v>
      </c>
      <c r="DY21" s="34"/>
      <c r="DZ21" s="35"/>
      <c r="EA21" s="34"/>
      <c r="EB21" s="35"/>
      <c r="EC21" s="34"/>
      <c r="ED21" s="814"/>
      <c r="EE21" s="36"/>
      <c r="EF21" s="37"/>
      <c r="EG21" s="327"/>
      <c r="EH21" s="814"/>
      <c r="EI21" s="36"/>
      <c r="EJ21" s="37"/>
      <c r="EK21" s="36"/>
      <c r="EL21" s="37"/>
      <c r="EM21" s="34"/>
      <c r="EN21" s="35"/>
      <c r="EO21" s="34"/>
      <c r="EP21" s="35"/>
      <c r="EQ21" s="34"/>
      <c r="ER21" s="35"/>
      <c r="ES21" s="34"/>
      <c r="ET21" s="35"/>
      <c r="EU21" s="34"/>
      <c r="EV21" s="38"/>
      <c r="EW21" s="811"/>
      <c r="COD21" s="70"/>
      <c r="COE21" s="70"/>
    </row>
    <row r="22" spans="1:153 2422:2423" s="65" customFormat="1" ht="120" customHeight="1" x14ac:dyDescent="0.25">
      <c r="A22" s="338">
        <v>17</v>
      </c>
      <c r="B22" s="782" t="s">
        <v>64</v>
      </c>
      <c r="C22" s="792" t="s">
        <v>172</v>
      </c>
      <c r="D22" s="379">
        <v>1232</v>
      </c>
      <c r="E22" s="751">
        <v>107</v>
      </c>
      <c r="F22" s="39">
        <v>421</v>
      </c>
      <c r="G22" s="40">
        <v>589</v>
      </c>
      <c r="H22" s="40">
        <v>223</v>
      </c>
      <c r="I22" s="41">
        <v>103</v>
      </c>
      <c r="J22" s="42">
        <v>0</v>
      </c>
      <c r="K22" s="43">
        <f t="shared" si="27"/>
        <v>1336</v>
      </c>
      <c r="L22" s="44">
        <v>50</v>
      </c>
      <c r="M22" s="44">
        <v>33</v>
      </c>
      <c r="N22" s="44">
        <v>120</v>
      </c>
      <c r="O22" s="44">
        <v>152</v>
      </c>
      <c r="P22" s="740">
        <v>208</v>
      </c>
      <c r="Q22" s="45"/>
      <c r="R22" s="45"/>
      <c r="S22" s="45"/>
      <c r="T22" s="45"/>
      <c r="U22" s="45"/>
      <c r="V22" s="45"/>
      <c r="W22" s="46"/>
      <c r="X22" s="47">
        <f t="shared" si="7"/>
        <v>563</v>
      </c>
      <c r="Y22" s="48">
        <v>22</v>
      </c>
      <c r="Z22" s="49">
        <v>55</v>
      </c>
      <c r="AA22" s="49">
        <v>35</v>
      </c>
      <c r="AB22" s="49">
        <v>114</v>
      </c>
      <c r="AC22" s="49">
        <v>14</v>
      </c>
      <c r="AD22" s="49"/>
      <c r="AE22" s="49"/>
      <c r="AF22" s="49"/>
      <c r="AG22" s="49"/>
      <c r="AH22" s="49"/>
      <c r="AI22" s="49"/>
      <c r="AJ22" s="50"/>
      <c r="AK22" s="51">
        <f t="shared" si="8"/>
        <v>240</v>
      </c>
      <c r="AL22" s="48">
        <v>15</v>
      </c>
      <c r="AM22" s="49">
        <v>9</v>
      </c>
      <c r="AN22" s="49">
        <v>18</v>
      </c>
      <c r="AO22" s="49">
        <v>16</v>
      </c>
      <c r="AP22" s="49">
        <v>30</v>
      </c>
      <c r="AQ22" s="49"/>
      <c r="AR22" s="49"/>
      <c r="AS22" s="49"/>
      <c r="AT22" s="49"/>
      <c r="AU22" s="49"/>
      <c r="AV22" s="49"/>
      <c r="AW22" s="50"/>
      <c r="AX22" s="51">
        <f t="shared" si="9"/>
        <v>88</v>
      </c>
      <c r="AY22" s="51">
        <f t="shared" si="10"/>
        <v>328</v>
      </c>
      <c r="AZ22" s="208">
        <f t="shared" si="1"/>
        <v>661</v>
      </c>
      <c r="BA22" s="209">
        <f t="shared" si="2"/>
        <v>0</v>
      </c>
      <c r="BB22" s="210">
        <f t="shared" si="3"/>
        <v>677</v>
      </c>
      <c r="BC22" s="384">
        <v>55</v>
      </c>
      <c r="BD22" s="385">
        <v>45</v>
      </c>
      <c r="BE22" s="385">
        <v>55</v>
      </c>
      <c r="BF22" s="385">
        <v>56</v>
      </c>
      <c r="BG22" s="385">
        <v>62</v>
      </c>
      <c r="BH22" s="385"/>
      <c r="BI22" s="385"/>
      <c r="BJ22" s="385"/>
      <c r="BK22" s="385"/>
      <c r="BL22" s="385"/>
      <c r="BM22" s="385"/>
      <c r="BN22" s="385"/>
      <c r="BO22" s="55">
        <f t="shared" si="11"/>
        <v>273</v>
      </c>
      <c r="BP22" s="52">
        <v>0</v>
      </c>
      <c r="BQ22" s="53">
        <v>2</v>
      </c>
      <c r="BR22" s="53">
        <v>0</v>
      </c>
      <c r="BS22" s="53">
        <v>21</v>
      </c>
      <c r="BT22" s="53">
        <v>2</v>
      </c>
      <c r="BU22" s="53"/>
      <c r="BV22" s="53"/>
      <c r="BW22" s="53"/>
      <c r="BX22" s="53"/>
      <c r="BY22" s="53"/>
      <c r="BZ22" s="53"/>
      <c r="CA22" s="54"/>
      <c r="CB22" s="55">
        <f t="shared" si="12"/>
        <v>25</v>
      </c>
      <c r="CC22" s="56">
        <v>0</v>
      </c>
      <c r="CD22" s="57">
        <v>0</v>
      </c>
      <c r="CE22" s="57">
        <v>0</v>
      </c>
      <c r="CF22" s="57">
        <v>0</v>
      </c>
      <c r="CG22" s="57">
        <v>0</v>
      </c>
      <c r="CH22" s="57"/>
      <c r="CI22" s="57"/>
      <c r="CJ22" s="57"/>
      <c r="CK22" s="57"/>
      <c r="CL22" s="57"/>
      <c r="CM22" s="57"/>
      <c r="CN22" s="58"/>
      <c r="CO22" s="59">
        <f t="shared" si="13"/>
        <v>0</v>
      </c>
      <c r="CP22" s="56">
        <v>0</v>
      </c>
      <c r="CQ22" s="57">
        <v>0</v>
      </c>
      <c r="CR22" s="57">
        <v>0</v>
      </c>
      <c r="CS22" s="57">
        <v>0</v>
      </c>
      <c r="CT22" s="57">
        <v>0</v>
      </c>
      <c r="CU22" s="57"/>
      <c r="CV22" s="57"/>
      <c r="CW22" s="57"/>
      <c r="CX22" s="57"/>
      <c r="CY22" s="57"/>
      <c r="CZ22" s="57"/>
      <c r="DA22" s="58"/>
      <c r="DB22" s="59">
        <f t="shared" si="14"/>
        <v>0</v>
      </c>
      <c r="DC22" s="535">
        <f>AZ22-BO22-CO22</f>
        <v>388</v>
      </c>
      <c r="DD22" s="538">
        <f t="shared" si="4"/>
        <v>0</v>
      </c>
      <c r="DE22" s="538">
        <f t="shared" si="16"/>
        <v>652</v>
      </c>
      <c r="DF22" s="493">
        <f t="shared" ref="DF22" si="28">SUM(DC22:DE22)-DD22</f>
        <v>1040</v>
      </c>
      <c r="DG22" s="33">
        <f t="shared" si="17"/>
        <v>273</v>
      </c>
      <c r="DH22" s="461">
        <f t="shared" si="18"/>
        <v>8.2212257100149483E-2</v>
      </c>
      <c r="DI22" s="462">
        <f t="shared" si="5"/>
        <v>6.726457399103139E-2</v>
      </c>
      <c r="DJ22" s="462">
        <f t="shared" si="6"/>
        <v>8.2212257100149483E-2</v>
      </c>
      <c r="DK22" s="462">
        <f t="shared" si="19"/>
        <v>8.3707025411061287E-2</v>
      </c>
      <c r="DL22" s="462">
        <f t="shared" si="20"/>
        <v>9.2675635276532137E-2</v>
      </c>
      <c r="DM22" s="463"/>
      <c r="DN22" s="463"/>
      <c r="DO22" s="463"/>
      <c r="DP22" s="463"/>
      <c r="DQ22" s="463"/>
      <c r="DR22" s="464"/>
      <c r="DS22" s="465"/>
      <c r="DT22" s="525">
        <f t="shared" si="21"/>
        <v>0.40807174887892372</v>
      </c>
      <c r="DU22" s="51">
        <v>669</v>
      </c>
      <c r="DV22" s="51">
        <f t="shared" si="22"/>
        <v>55.75</v>
      </c>
      <c r="DW22" s="503">
        <f t="shared" si="23"/>
        <v>869.7</v>
      </c>
      <c r="DX22" s="504">
        <f t="shared" si="24"/>
        <v>1137.3</v>
      </c>
      <c r="DY22" s="60"/>
      <c r="DZ22" s="61"/>
      <c r="EA22" s="60"/>
      <c r="EB22" s="61"/>
      <c r="EC22" s="60"/>
      <c r="ED22" s="815"/>
      <c r="EE22" s="62"/>
      <c r="EF22" s="63"/>
      <c r="EG22" s="328"/>
      <c r="EH22" s="815"/>
      <c r="EI22" s="62"/>
      <c r="EJ22" s="63"/>
      <c r="EK22" s="62"/>
      <c r="EL22" s="63"/>
      <c r="EM22" s="60"/>
      <c r="EN22" s="61"/>
      <c r="EO22" s="60"/>
      <c r="EP22" s="61"/>
      <c r="EQ22" s="60"/>
      <c r="ER22" s="61"/>
      <c r="ES22" s="60"/>
      <c r="ET22" s="61"/>
      <c r="EU22" s="60"/>
      <c r="EV22" s="64"/>
      <c r="EW22" s="811" t="s">
        <v>66</v>
      </c>
      <c r="COD22" s="69"/>
      <c r="COE22" s="69"/>
    </row>
    <row r="23" spans="1:153 2422:2423" ht="120" customHeight="1" x14ac:dyDescent="0.25">
      <c r="A23" s="337">
        <v>18</v>
      </c>
      <c r="B23" s="782" t="s">
        <v>67</v>
      </c>
      <c r="C23" s="792" t="s">
        <v>173</v>
      </c>
      <c r="D23" s="377">
        <v>1148</v>
      </c>
      <c r="E23" s="751">
        <v>3</v>
      </c>
      <c r="F23" s="10">
        <v>250</v>
      </c>
      <c r="G23" s="11">
        <v>830</v>
      </c>
      <c r="H23" s="11">
        <v>69</v>
      </c>
      <c r="I23" s="12">
        <v>34</v>
      </c>
      <c r="J23" s="13">
        <v>0</v>
      </c>
      <c r="K23" s="14">
        <f t="shared" si="27"/>
        <v>1183</v>
      </c>
      <c r="L23" s="15">
        <v>36</v>
      </c>
      <c r="M23" s="15">
        <v>32</v>
      </c>
      <c r="N23" s="15">
        <v>111</v>
      </c>
      <c r="O23" s="15">
        <v>171</v>
      </c>
      <c r="P23" s="739">
        <v>219</v>
      </c>
      <c r="Q23" s="16"/>
      <c r="R23" s="16"/>
      <c r="S23" s="16"/>
      <c r="T23" s="16"/>
      <c r="U23" s="16"/>
      <c r="V23" s="16"/>
      <c r="W23" s="17"/>
      <c r="X23" s="18">
        <f t="shared" si="7"/>
        <v>569</v>
      </c>
      <c r="Y23" s="19">
        <v>39</v>
      </c>
      <c r="Z23" s="20">
        <v>32</v>
      </c>
      <c r="AA23" s="20">
        <v>40</v>
      </c>
      <c r="AB23" s="20">
        <v>60</v>
      </c>
      <c r="AC23" s="20">
        <v>33</v>
      </c>
      <c r="AD23" s="20"/>
      <c r="AE23" s="20"/>
      <c r="AF23" s="20"/>
      <c r="AG23" s="20"/>
      <c r="AH23" s="20"/>
      <c r="AI23" s="20"/>
      <c r="AJ23" s="21"/>
      <c r="AK23" s="22">
        <f t="shared" si="8"/>
        <v>204</v>
      </c>
      <c r="AL23" s="19">
        <v>25</v>
      </c>
      <c r="AM23" s="20">
        <v>15</v>
      </c>
      <c r="AN23" s="20">
        <v>27</v>
      </c>
      <c r="AO23" s="20">
        <v>28</v>
      </c>
      <c r="AP23" s="20">
        <v>16</v>
      </c>
      <c r="AQ23" s="20"/>
      <c r="AR23" s="20"/>
      <c r="AS23" s="20"/>
      <c r="AT23" s="20"/>
      <c r="AU23" s="20"/>
      <c r="AV23" s="20"/>
      <c r="AW23" s="21"/>
      <c r="AX23" s="22">
        <f t="shared" si="9"/>
        <v>111</v>
      </c>
      <c r="AY23" s="22">
        <f t="shared" si="10"/>
        <v>315</v>
      </c>
      <c r="AZ23" s="205">
        <f t="shared" si="1"/>
        <v>454</v>
      </c>
      <c r="BA23" s="206">
        <f t="shared" si="2"/>
        <v>0</v>
      </c>
      <c r="BB23" s="207">
        <f t="shared" si="3"/>
        <v>941</v>
      </c>
      <c r="BC23" s="384">
        <v>55</v>
      </c>
      <c r="BD23" s="385">
        <v>20</v>
      </c>
      <c r="BE23" s="385">
        <v>64</v>
      </c>
      <c r="BF23" s="385">
        <v>47</v>
      </c>
      <c r="BG23" s="385">
        <v>46</v>
      </c>
      <c r="BH23" s="385"/>
      <c r="BI23" s="385"/>
      <c r="BJ23" s="385"/>
      <c r="BK23" s="385"/>
      <c r="BL23" s="385"/>
      <c r="BM23" s="385"/>
      <c r="BN23" s="385"/>
      <c r="BO23" s="26">
        <f t="shared" si="11"/>
        <v>232</v>
      </c>
      <c r="BP23" s="23">
        <v>8</v>
      </c>
      <c r="BQ23" s="24">
        <v>3</v>
      </c>
      <c r="BR23" s="24">
        <v>13</v>
      </c>
      <c r="BS23" s="24">
        <v>2</v>
      </c>
      <c r="BT23" s="24">
        <v>7</v>
      </c>
      <c r="BU23" s="24"/>
      <c r="BV23" s="24"/>
      <c r="BW23" s="24"/>
      <c r="BX23" s="24"/>
      <c r="BY23" s="24"/>
      <c r="BZ23" s="24"/>
      <c r="CA23" s="25"/>
      <c r="CB23" s="26">
        <f t="shared" si="12"/>
        <v>33</v>
      </c>
      <c r="CC23" s="27">
        <v>0</v>
      </c>
      <c r="CD23" s="28">
        <v>0</v>
      </c>
      <c r="CE23" s="28">
        <v>0</v>
      </c>
      <c r="CF23" s="28">
        <v>0</v>
      </c>
      <c r="CG23" s="28">
        <v>0</v>
      </c>
      <c r="CH23" s="28"/>
      <c r="CI23" s="28"/>
      <c r="CJ23" s="28"/>
      <c r="CK23" s="28"/>
      <c r="CL23" s="28"/>
      <c r="CM23" s="28"/>
      <c r="CN23" s="29"/>
      <c r="CO23" s="30">
        <f t="shared" si="13"/>
        <v>0</v>
      </c>
      <c r="CP23" s="27">
        <v>0</v>
      </c>
      <c r="CQ23" s="28">
        <v>0</v>
      </c>
      <c r="CR23" s="28">
        <v>0</v>
      </c>
      <c r="CS23" s="28">
        <v>0</v>
      </c>
      <c r="CT23" s="28">
        <v>0</v>
      </c>
      <c r="CU23" s="28"/>
      <c r="CV23" s="28"/>
      <c r="CW23" s="28"/>
      <c r="CX23" s="28"/>
      <c r="CY23" s="28"/>
      <c r="CZ23" s="28"/>
      <c r="DA23" s="29"/>
      <c r="DB23" s="30">
        <f t="shared" si="14"/>
        <v>0</v>
      </c>
      <c r="DC23" s="532">
        <f t="shared" si="15"/>
        <v>222</v>
      </c>
      <c r="DD23" s="533">
        <f t="shared" si="4"/>
        <v>0</v>
      </c>
      <c r="DE23" s="534">
        <f t="shared" si="16"/>
        <v>908</v>
      </c>
      <c r="DF23" s="492">
        <f t="shared" si="26"/>
        <v>1130</v>
      </c>
      <c r="DG23" s="33">
        <f t="shared" si="17"/>
        <v>232</v>
      </c>
      <c r="DH23" s="461">
        <f t="shared" si="18"/>
        <v>4.583333333333333E-2</v>
      </c>
      <c r="DI23" s="462">
        <f t="shared" si="5"/>
        <v>1.6666666666666666E-2</v>
      </c>
      <c r="DJ23" s="462">
        <f t="shared" si="6"/>
        <v>5.3333333333333337E-2</v>
      </c>
      <c r="DK23" s="462">
        <f t="shared" si="19"/>
        <v>3.9166666666666669E-2</v>
      </c>
      <c r="DL23" s="462">
        <f t="shared" si="20"/>
        <v>3.833333333333333E-2</v>
      </c>
      <c r="DM23" s="463"/>
      <c r="DN23" s="463"/>
      <c r="DO23" s="463"/>
      <c r="DP23" s="463"/>
      <c r="DQ23" s="463"/>
      <c r="DR23" s="464"/>
      <c r="DS23" s="465"/>
      <c r="DT23" s="525">
        <f t="shared" si="21"/>
        <v>0.19333333333333336</v>
      </c>
      <c r="DU23" s="22">
        <v>1200</v>
      </c>
      <c r="DV23" s="22">
        <f t="shared" si="22"/>
        <v>100</v>
      </c>
      <c r="DW23" s="501">
        <f t="shared" si="23"/>
        <v>1560</v>
      </c>
      <c r="DX23" s="502">
        <f t="shared" si="24"/>
        <v>2040</v>
      </c>
      <c r="DY23" s="34"/>
      <c r="DZ23" s="35"/>
      <c r="EA23" s="34"/>
      <c r="EB23" s="35"/>
      <c r="EC23" s="34"/>
      <c r="ED23" s="814"/>
      <c r="EE23" s="36"/>
      <c r="EF23" s="37"/>
      <c r="EG23" s="327"/>
      <c r="EH23" s="814"/>
      <c r="EI23" s="36"/>
      <c r="EJ23" s="37"/>
      <c r="EK23" s="36"/>
      <c r="EL23" s="37"/>
      <c r="EM23" s="34"/>
      <c r="EN23" s="35"/>
      <c r="EO23" s="34"/>
      <c r="EP23" s="35"/>
      <c r="EQ23" s="34"/>
      <c r="ER23" s="35"/>
      <c r="ES23" s="34"/>
      <c r="ET23" s="35"/>
      <c r="EU23" s="34"/>
      <c r="EV23" s="38"/>
      <c r="EW23" s="811"/>
      <c r="COD23" s="70"/>
      <c r="COE23" s="70"/>
    </row>
    <row r="24" spans="1:153 2422:2423" ht="120" customHeight="1" x14ac:dyDescent="0.25">
      <c r="A24" s="337">
        <v>19</v>
      </c>
      <c r="B24" s="782" t="s">
        <v>68</v>
      </c>
      <c r="C24" s="792" t="s">
        <v>174</v>
      </c>
      <c r="D24" s="377">
        <v>698</v>
      </c>
      <c r="E24" s="751">
        <v>2</v>
      </c>
      <c r="F24" s="10">
        <v>143</v>
      </c>
      <c r="G24" s="12">
        <v>480</v>
      </c>
      <c r="H24" s="12">
        <v>75</v>
      </c>
      <c r="I24" s="12">
        <v>32</v>
      </c>
      <c r="J24" s="13">
        <v>0</v>
      </c>
      <c r="K24" s="14">
        <f t="shared" si="27"/>
        <v>730</v>
      </c>
      <c r="L24" s="15">
        <v>14</v>
      </c>
      <c r="M24" s="15">
        <v>19</v>
      </c>
      <c r="N24" s="15">
        <v>50</v>
      </c>
      <c r="O24" s="15">
        <v>72</v>
      </c>
      <c r="P24" s="739">
        <v>93</v>
      </c>
      <c r="Q24" s="16"/>
      <c r="R24" s="16"/>
      <c r="S24" s="16"/>
      <c r="T24" s="16"/>
      <c r="U24" s="16"/>
      <c r="V24" s="16"/>
      <c r="W24" s="17"/>
      <c r="X24" s="18">
        <f t="shared" si="7"/>
        <v>248</v>
      </c>
      <c r="Y24" s="19">
        <v>34</v>
      </c>
      <c r="Z24" s="20">
        <v>3</v>
      </c>
      <c r="AA24" s="20">
        <v>24</v>
      </c>
      <c r="AB24" s="20">
        <v>14</v>
      </c>
      <c r="AC24" s="20">
        <v>6</v>
      </c>
      <c r="AD24" s="20"/>
      <c r="AE24" s="20"/>
      <c r="AF24" s="20"/>
      <c r="AG24" s="20"/>
      <c r="AH24" s="20"/>
      <c r="AI24" s="20"/>
      <c r="AJ24" s="21"/>
      <c r="AK24" s="22">
        <f t="shared" si="8"/>
        <v>81</v>
      </c>
      <c r="AL24" s="19">
        <v>9</v>
      </c>
      <c r="AM24" s="20">
        <v>11</v>
      </c>
      <c r="AN24" s="20">
        <v>5</v>
      </c>
      <c r="AO24" s="20">
        <v>7</v>
      </c>
      <c r="AP24" s="20">
        <v>3</v>
      </c>
      <c r="AQ24" s="20"/>
      <c r="AR24" s="20"/>
      <c r="AS24" s="20"/>
      <c r="AT24" s="20"/>
      <c r="AU24" s="20"/>
      <c r="AV24" s="20"/>
      <c r="AW24" s="21"/>
      <c r="AX24" s="22">
        <f t="shared" si="9"/>
        <v>35</v>
      </c>
      <c r="AY24" s="22">
        <f t="shared" si="10"/>
        <v>116</v>
      </c>
      <c r="AZ24" s="205">
        <f t="shared" si="1"/>
        <v>224</v>
      </c>
      <c r="BA24" s="206">
        <f t="shared" si="2"/>
        <v>0</v>
      </c>
      <c r="BB24" s="207">
        <f t="shared" si="3"/>
        <v>515</v>
      </c>
      <c r="BC24" s="384">
        <v>6</v>
      </c>
      <c r="BD24" s="385">
        <v>20</v>
      </c>
      <c r="BE24" s="385">
        <v>19</v>
      </c>
      <c r="BF24" s="385">
        <v>25</v>
      </c>
      <c r="BG24" s="385">
        <v>12</v>
      </c>
      <c r="BH24" s="385"/>
      <c r="BI24" s="385"/>
      <c r="BJ24" s="385"/>
      <c r="BK24" s="385"/>
      <c r="BL24" s="385"/>
      <c r="BM24" s="385"/>
      <c r="BN24" s="385"/>
      <c r="BO24" s="26">
        <f t="shared" si="11"/>
        <v>82</v>
      </c>
      <c r="BP24" s="23">
        <v>0</v>
      </c>
      <c r="BQ24" s="24">
        <v>0</v>
      </c>
      <c r="BR24" s="24">
        <v>0</v>
      </c>
      <c r="BS24" s="24">
        <v>0</v>
      </c>
      <c r="BT24" s="24">
        <v>0</v>
      </c>
      <c r="BU24" s="24"/>
      <c r="BV24" s="24"/>
      <c r="BW24" s="24"/>
      <c r="BX24" s="24"/>
      <c r="BY24" s="24"/>
      <c r="BZ24" s="24"/>
      <c r="CA24" s="25"/>
      <c r="CB24" s="26">
        <f t="shared" si="12"/>
        <v>0</v>
      </c>
      <c r="CC24" s="27">
        <v>0</v>
      </c>
      <c r="CD24" s="28">
        <v>0</v>
      </c>
      <c r="CE24" s="28">
        <v>0</v>
      </c>
      <c r="CF24" s="28">
        <v>0</v>
      </c>
      <c r="CG24" s="28">
        <v>0</v>
      </c>
      <c r="CH24" s="28"/>
      <c r="CI24" s="28"/>
      <c r="CJ24" s="28"/>
      <c r="CK24" s="28"/>
      <c r="CL24" s="28"/>
      <c r="CM24" s="28"/>
      <c r="CN24" s="29"/>
      <c r="CO24" s="30">
        <f t="shared" si="13"/>
        <v>0</v>
      </c>
      <c r="CP24" s="27">
        <v>0</v>
      </c>
      <c r="CQ24" s="28">
        <v>0</v>
      </c>
      <c r="CR24" s="28">
        <v>0</v>
      </c>
      <c r="CS24" s="28">
        <v>0</v>
      </c>
      <c r="CT24" s="28">
        <v>0</v>
      </c>
      <c r="CU24" s="28"/>
      <c r="CV24" s="28"/>
      <c r="CW24" s="28"/>
      <c r="CX24" s="28"/>
      <c r="CY24" s="28"/>
      <c r="CZ24" s="28"/>
      <c r="DA24" s="29"/>
      <c r="DB24" s="30">
        <f t="shared" si="14"/>
        <v>0</v>
      </c>
      <c r="DC24" s="532">
        <f t="shared" si="15"/>
        <v>142</v>
      </c>
      <c r="DD24" s="533">
        <f t="shared" si="4"/>
        <v>0</v>
      </c>
      <c r="DE24" s="534">
        <f t="shared" si="16"/>
        <v>515</v>
      </c>
      <c r="DF24" s="492">
        <f t="shared" si="26"/>
        <v>657</v>
      </c>
      <c r="DG24" s="33">
        <f t="shared" si="17"/>
        <v>82</v>
      </c>
      <c r="DH24" s="461">
        <f t="shared" si="18"/>
        <v>2.0134228187919462E-2</v>
      </c>
      <c r="DI24" s="462">
        <f t="shared" si="5"/>
        <v>6.7114093959731544E-2</v>
      </c>
      <c r="DJ24" s="462">
        <f t="shared" si="6"/>
        <v>6.3758389261744972E-2</v>
      </c>
      <c r="DK24" s="462">
        <f t="shared" si="19"/>
        <v>8.3892617449664433E-2</v>
      </c>
      <c r="DL24" s="462">
        <f t="shared" si="20"/>
        <v>4.0268456375838924E-2</v>
      </c>
      <c r="DM24" s="463"/>
      <c r="DN24" s="463"/>
      <c r="DO24" s="463"/>
      <c r="DP24" s="463"/>
      <c r="DQ24" s="463"/>
      <c r="DR24" s="464"/>
      <c r="DS24" s="465"/>
      <c r="DT24" s="525">
        <f t="shared" si="21"/>
        <v>0.27516778523489932</v>
      </c>
      <c r="DU24" s="22">
        <v>298</v>
      </c>
      <c r="DV24" s="22">
        <f>DU24/12</f>
        <v>24.833333333333332</v>
      </c>
      <c r="DW24" s="501">
        <f t="shared" si="23"/>
        <v>387.40000000000003</v>
      </c>
      <c r="DX24" s="502">
        <f t="shared" si="24"/>
        <v>506.59999999999997</v>
      </c>
      <c r="DY24" s="34"/>
      <c r="DZ24" s="35"/>
      <c r="EA24" s="34"/>
      <c r="EB24" s="35"/>
      <c r="EC24" s="34"/>
      <c r="ED24" s="814"/>
      <c r="EE24" s="36"/>
      <c r="EF24" s="37"/>
      <c r="EG24" s="327"/>
      <c r="EH24" s="814"/>
      <c r="EI24" s="36"/>
      <c r="EJ24" s="37"/>
      <c r="EK24" s="36"/>
      <c r="EL24" s="37"/>
      <c r="EM24" s="34"/>
      <c r="EN24" s="35"/>
      <c r="EO24" s="34"/>
      <c r="EP24" s="35"/>
      <c r="EQ24" s="34"/>
      <c r="ER24" s="35"/>
      <c r="ES24" s="34"/>
      <c r="ET24" s="35"/>
      <c r="EU24" s="34"/>
      <c r="EV24" s="38"/>
      <c r="EW24" s="811" t="s">
        <v>66</v>
      </c>
    </row>
    <row r="25" spans="1:153 2422:2423" s="65" customFormat="1" ht="120" customHeight="1" thickBot="1" x14ac:dyDescent="0.3">
      <c r="A25" s="674">
        <v>20</v>
      </c>
      <c r="B25" s="783" t="s">
        <v>69</v>
      </c>
      <c r="C25" s="793" t="s">
        <v>175</v>
      </c>
      <c r="D25" s="583">
        <v>413</v>
      </c>
      <c r="E25" s="752">
        <v>1</v>
      </c>
      <c r="F25" s="584">
        <v>102</v>
      </c>
      <c r="G25" s="585">
        <v>309</v>
      </c>
      <c r="H25" s="585">
        <v>5</v>
      </c>
      <c r="I25" s="585">
        <v>17</v>
      </c>
      <c r="J25" s="586">
        <v>0</v>
      </c>
      <c r="K25" s="587">
        <f t="shared" si="27"/>
        <v>433</v>
      </c>
      <c r="L25" s="588">
        <v>27</v>
      </c>
      <c r="M25" s="588">
        <v>21</v>
      </c>
      <c r="N25" s="588">
        <v>67</v>
      </c>
      <c r="O25" s="588">
        <v>5</v>
      </c>
      <c r="P25" s="741">
        <v>132</v>
      </c>
      <c r="Q25" s="589"/>
      <c r="R25" s="589"/>
      <c r="S25" s="589"/>
      <c r="T25" s="589"/>
      <c r="U25" s="589"/>
      <c r="V25" s="589"/>
      <c r="W25" s="590"/>
      <c r="X25" s="591">
        <f t="shared" si="7"/>
        <v>252</v>
      </c>
      <c r="Y25" s="592">
        <v>52</v>
      </c>
      <c r="Z25" s="593">
        <v>25</v>
      </c>
      <c r="AA25" s="593">
        <v>20</v>
      </c>
      <c r="AB25" s="593">
        <v>30</v>
      </c>
      <c r="AC25" s="593">
        <v>31</v>
      </c>
      <c r="AD25" s="593"/>
      <c r="AE25" s="593"/>
      <c r="AF25" s="593"/>
      <c r="AG25" s="593"/>
      <c r="AH25" s="593"/>
      <c r="AI25" s="593"/>
      <c r="AJ25" s="594"/>
      <c r="AK25" s="595">
        <f t="shared" si="8"/>
        <v>158</v>
      </c>
      <c r="AL25" s="592">
        <v>1</v>
      </c>
      <c r="AM25" s="593">
        <v>0</v>
      </c>
      <c r="AN25" s="593">
        <v>1</v>
      </c>
      <c r="AO25" s="593">
        <v>0</v>
      </c>
      <c r="AP25" s="593">
        <v>3</v>
      </c>
      <c r="AQ25" s="593"/>
      <c r="AR25" s="593"/>
      <c r="AS25" s="593"/>
      <c r="AT25" s="593"/>
      <c r="AU25" s="593"/>
      <c r="AV25" s="593"/>
      <c r="AW25" s="594"/>
      <c r="AX25" s="595">
        <f t="shared" si="9"/>
        <v>5</v>
      </c>
      <c r="AY25" s="595">
        <f t="shared" si="10"/>
        <v>163</v>
      </c>
      <c r="AZ25" s="596">
        <f t="shared" si="1"/>
        <v>260</v>
      </c>
      <c r="BA25" s="597">
        <f t="shared" si="2"/>
        <v>0</v>
      </c>
      <c r="BB25" s="598">
        <f t="shared" si="3"/>
        <v>314</v>
      </c>
      <c r="BC25" s="422">
        <v>50</v>
      </c>
      <c r="BD25" s="423">
        <v>15</v>
      </c>
      <c r="BE25" s="423">
        <v>51</v>
      </c>
      <c r="BF25" s="423">
        <v>26</v>
      </c>
      <c r="BG25" s="423">
        <v>29</v>
      </c>
      <c r="BH25" s="423"/>
      <c r="BI25" s="423"/>
      <c r="BJ25" s="423"/>
      <c r="BK25" s="423"/>
      <c r="BL25" s="423"/>
      <c r="BM25" s="423"/>
      <c r="BN25" s="423"/>
      <c r="BO25" s="599">
        <f t="shared" si="11"/>
        <v>171</v>
      </c>
      <c r="BP25" s="600">
        <v>0</v>
      </c>
      <c r="BQ25" s="601">
        <v>0</v>
      </c>
      <c r="BR25" s="601">
        <v>0</v>
      </c>
      <c r="BS25" s="601">
        <v>0</v>
      </c>
      <c r="BT25" s="601">
        <v>1</v>
      </c>
      <c r="BU25" s="601"/>
      <c r="BV25" s="601"/>
      <c r="BW25" s="601"/>
      <c r="BX25" s="601"/>
      <c r="BY25" s="601"/>
      <c r="BZ25" s="601"/>
      <c r="CA25" s="602"/>
      <c r="CB25" s="599">
        <f t="shared" si="12"/>
        <v>1</v>
      </c>
      <c r="CC25" s="603">
        <v>1</v>
      </c>
      <c r="CD25" s="604">
        <v>0</v>
      </c>
      <c r="CE25" s="604">
        <v>0</v>
      </c>
      <c r="CF25" s="604">
        <v>0</v>
      </c>
      <c r="CG25" s="604">
        <v>0</v>
      </c>
      <c r="CH25" s="604"/>
      <c r="CI25" s="604"/>
      <c r="CJ25" s="604"/>
      <c r="CK25" s="604"/>
      <c r="CL25" s="604"/>
      <c r="CM25" s="604"/>
      <c r="CN25" s="605"/>
      <c r="CO25" s="606">
        <f t="shared" si="13"/>
        <v>1</v>
      </c>
      <c r="CP25" s="603">
        <v>7</v>
      </c>
      <c r="CQ25" s="604">
        <v>0</v>
      </c>
      <c r="CR25" s="604">
        <v>0</v>
      </c>
      <c r="CS25" s="604">
        <v>0</v>
      </c>
      <c r="CT25" s="604">
        <v>0</v>
      </c>
      <c r="CU25" s="604"/>
      <c r="CV25" s="604"/>
      <c r="CW25" s="604"/>
      <c r="CX25" s="604"/>
      <c r="CY25" s="604"/>
      <c r="CZ25" s="604"/>
      <c r="DA25" s="605"/>
      <c r="DB25" s="606">
        <f t="shared" si="14"/>
        <v>7</v>
      </c>
      <c r="DC25" s="607">
        <f t="shared" si="15"/>
        <v>88</v>
      </c>
      <c r="DD25" s="608">
        <f t="shared" si="4"/>
        <v>0</v>
      </c>
      <c r="DE25" s="608">
        <f>BB25-CB25-DB25</f>
        <v>306</v>
      </c>
      <c r="DF25" s="609">
        <f t="shared" si="26"/>
        <v>394</v>
      </c>
      <c r="DG25" s="241">
        <f t="shared" si="17"/>
        <v>171</v>
      </c>
      <c r="DH25" s="481">
        <f t="shared" si="18"/>
        <v>0.13065405419530168</v>
      </c>
      <c r="DI25" s="482">
        <f t="shared" si="5"/>
        <v>3.9196216258590502E-2</v>
      </c>
      <c r="DJ25" s="482">
        <f t="shared" si="6"/>
        <v>0.13326713527920772</v>
      </c>
      <c r="DK25" s="482">
        <f t="shared" si="19"/>
        <v>6.794010818155688E-2</v>
      </c>
      <c r="DL25" s="482">
        <f t="shared" si="20"/>
        <v>7.577935143327498E-2</v>
      </c>
      <c r="DM25" s="483"/>
      <c r="DN25" s="483"/>
      <c r="DO25" s="483"/>
      <c r="DP25" s="483"/>
      <c r="DQ25" s="483"/>
      <c r="DR25" s="484"/>
      <c r="DS25" s="485"/>
      <c r="DT25" s="610">
        <f t="shared" si="21"/>
        <v>0.44683686534793171</v>
      </c>
      <c r="DU25" s="595">
        <v>382.69</v>
      </c>
      <c r="DV25" s="595">
        <f t="shared" si="22"/>
        <v>31.890833333333333</v>
      </c>
      <c r="DW25" s="611">
        <f t="shared" si="23"/>
        <v>497.49700000000001</v>
      </c>
      <c r="DX25" s="612">
        <f t="shared" si="24"/>
        <v>650.57299999999998</v>
      </c>
      <c r="DY25" s="613"/>
      <c r="DZ25" s="614"/>
      <c r="EA25" s="613"/>
      <c r="EB25" s="614"/>
      <c r="EC25" s="613"/>
      <c r="ED25" s="816"/>
      <c r="EE25" s="825"/>
      <c r="EF25" s="615"/>
      <c r="EG25" s="832"/>
      <c r="EH25" s="816"/>
      <c r="EI25" s="362"/>
      <c r="EJ25" s="361"/>
      <c r="EK25" s="362"/>
      <c r="EL25" s="361"/>
      <c r="EM25" s="358"/>
      <c r="EN25" s="359"/>
      <c r="EO25" s="358"/>
      <c r="EP25" s="359"/>
      <c r="EQ25" s="358"/>
      <c r="ER25" s="359"/>
      <c r="ES25" s="358"/>
      <c r="ET25" s="359"/>
      <c r="EU25" s="358"/>
      <c r="EV25" s="360"/>
      <c r="EW25" s="811" t="s">
        <v>70</v>
      </c>
    </row>
    <row r="26" spans="1:153 2422:2423" ht="120" customHeight="1" thickTop="1" x14ac:dyDescent="0.25">
      <c r="A26" s="719">
        <v>21</v>
      </c>
      <c r="B26" s="784" t="s">
        <v>142</v>
      </c>
      <c r="C26" s="794" t="s">
        <v>176</v>
      </c>
      <c r="D26" s="382">
        <v>41</v>
      </c>
      <c r="E26" s="753">
        <v>2</v>
      </c>
      <c r="F26" s="215">
        <v>271</v>
      </c>
      <c r="G26" s="720">
        <v>10</v>
      </c>
      <c r="H26" s="720">
        <v>0</v>
      </c>
      <c r="I26" s="720">
        <v>105</v>
      </c>
      <c r="J26" s="721">
        <v>0</v>
      </c>
      <c r="K26" s="216">
        <f t="shared" si="27"/>
        <v>386</v>
      </c>
      <c r="L26" s="217">
        <v>0</v>
      </c>
      <c r="M26" s="217">
        <v>1</v>
      </c>
      <c r="N26" s="217">
        <v>3</v>
      </c>
      <c r="O26" s="217">
        <v>44</v>
      </c>
      <c r="P26" s="742">
        <v>45</v>
      </c>
      <c r="Q26" s="218"/>
      <c r="R26" s="218"/>
      <c r="S26" s="218"/>
      <c r="T26" s="218"/>
      <c r="U26" s="218"/>
      <c r="V26" s="218"/>
      <c r="W26" s="219"/>
      <c r="X26" s="722">
        <f t="shared" si="7"/>
        <v>93</v>
      </c>
      <c r="Y26" s="220">
        <v>136</v>
      </c>
      <c r="Z26" s="723">
        <v>142</v>
      </c>
      <c r="AA26" s="723">
        <v>169</v>
      </c>
      <c r="AB26" s="723">
        <v>238</v>
      </c>
      <c r="AC26" s="723">
        <v>72</v>
      </c>
      <c r="AD26" s="723"/>
      <c r="AE26" s="723"/>
      <c r="AF26" s="723"/>
      <c r="AG26" s="723"/>
      <c r="AH26" s="723"/>
      <c r="AI26" s="723"/>
      <c r="AJ26" s="724"/>
      <c r="AK26" s="725">
        <f t="shared" si="8"/>
        <v>757</v>
      </c>
      <c r="AL26" s="221">
        <v>8</v>
      </c>
      <c r="AM26" s="723">
        <v>2</v>
      </c>
      <c r="AN26" s="723">
        <v>1</v>
      </c>
      <c r="AO26" s="723">
        <v>0</v>
      </c>
      <c r="AP26" s="723">
        <v>0</v>
      </c>
      <c r="AQ26" s="723"/>
      <c r="AR26" s="723"/>
      <c r="AS26" s="723"/>
      <c r="AT26" s="723"/>
      <c r="AU26" s="723"/>
      <c r="AV26" s="723"/>
      <c r="AW26" s="724"/>
      <c r="AX26" s="725">
        <f t="shared" si="9"/>
        <v>11</v>
      </c>
      <c r="AY26" s="222">
        <f t="shared" si="10"/>
        <v>768</v>
      </c>
      <c r="AZ26" s="223">
        <f t="shared" si="1"/>
        <v>1028</v>
      </c>
      <c r="BA26" s="224">
        <f t="shared" si="2"/>
        <v>0</v>
      </c>
      <c r="BB26" s="225">
        <f t="shared" si="3"/>
        <v>21</v>
      </c>
      <c r="BC26" s="424">
        <v>94</v>
      </c>
      <c r="BD26" s="425">
        <v>106</v>
      </c>
      <c r="BE26" s="425">
        <v>108</v>
      </c>
      <c r="BF26" s="425">
        <v>160</v>
      </c>
      <c r="BG26" s="425">
        <v>126</v>
      </c>
      <c r="BH26" s="425"/>
      <c r="BI26" s="425"/>
      <c r="BJ26" s="425"/>
      <c r="BK26" s="425"/>
      <c r="BL26" s="425"/>
      <c r="BM26" s="425"/>
      <c r="BN26" s="425"/>
      <c r="BO26" s="726">
        <f t="shared" si="11"/>
        <v>594</v>
      </c>
      <c r="BP26" s="727">
        <v>0</v>
      </c>
      <c r="BQ26" s="728">
        <v>0</v>
      </c>
      <c r="BR26" s="728">
        <v>0</v>
      </c>
      <c r="BS26" s="728">
        <v>0</v>
      </c>
      <c r="BT26" s="728">
        <v>0</v>
      </c>
      <c r="BU26" s="728"/>
      <c r="BV26" s="728"/>
      <c r="BW26" s="728"/>
      <c r="BX26" s="728"/>
      <c r="BY26" s="728"/>
      <c r="BZ26" s="728"/>
      <c r="CA26" s="729"/>
      <c r="CB26" s="726">
        <f t="shared" si="12"/>
        <v>0</v>
      </c>
      <c r="CC26" s="730">
        <v>0</v>
      </c>
      <c r="CD26" s="731">
        <v>0</v>
      </c>
      <c r="CE26" s="731">
        <v>0</v>
      </c>
      <c r="CF26" s="731">
        <v>0</v>
      </c>
      <c r="CG26" s="731">
        <v>0</v>
      </c>
      <c r="CH26" s="731"/>
      <c r="CI26" s="731"/>
      <c r="CJ26" s="731"/>
      <c r="CK26" s="731"/>
      <c r="CL26" s="731"/>
      <c r="CM26" s="731"/>
      <c r="CN26" s="732"/>
      <c r="CO26" s="733">
        <f t="shared" si="13"/>
        <v>0</v>
      </c>
      <c r="CP26" s="730">
        <v>0</v>
      </c>
      <c r="CQ26" s="731">
        <v>0</v>
      </c>
      <c r="CR26" s="731">
        <v>0</v>
      </c>
      <c r="CS26" s="731">
        <v>0</v>
      </c>
      <c r="CT26" s="731">
        <v>0</v>
      </c>
      <c r="CU26" s="731"/>
      <c r="CV26" s="731"/>
      <c r="CW26" s="731"/>
      <c r="CX26" s="731"/>
      <c r="CY26" s="731"/>
      <c r="CZ26" s="731"/>
      <c r="DA26" s="732"/>
      <c r="DB26" s="733">
        <f t="shared" si="14"/>
        <v>0</v>
      </c>
      <c r="DC26" s="545">
        <f t="shared" si="15"/>
        <v>434</v>
      </c>
      <c r="DD26" s="546">
        <f t="shared" si="4"/>
        <v>0</v>
      </c>
      <c r="DE26" s="547">
        <f t="shared" si="16"/>
        <v>21</v>
      </c>
      <c r="DF26" s="497">
        <f t="shared" ref="DF26" si="29">SUM(DC26:DE26)-DD26</f>
        <v>455</v>
      </c>
      <c r="DG26" s="227">
        <f t="shared" si="17"/>
        <v>594</v>
      </c>
      <c r="DH26" s="486">
        <f t="shared" si="18"/>
        <v>6.9629629629629625E-2</v>
      </c>
      <c r="DI26" s="487">
        <f t="shared" si="5"/>
        <v>7.8518518518518515E-2</v>
      </c>
      <c r="DJ26" s="487">
        <f t="shared" si="6"/>
        <v>0.08</v>
      </c>
      <c r="DK26" s="487">
        <f t="shared" si="19"/>
        <v>0.11851851851851852</v>
      </c>
      <c r="DL26" s="487">
        <f t="shared" si="20"/>
        <v>9.3333333333333338E-2</v>
      </c>
      <c r="DM26" s="488"/>
      <c r="DN26" s="488"/>
      <c r="DO26" s="488"/>
      <c r="DP26" s="488"/>
      <c r="DQ26" s="488"/>
      <c r="DR26" s="489"/>
      <c r="DS26" s="490"/>
      <c r="DT26" s="734">
        <f t="shared" si="21"/>
        <v>0.44</v>
      </c>
      <c r="DU26" s="725">
        <v>1350</v>
      </c>
      <c r="DV26" s="222">
        <f>DU26/12</f>
        <v>112.5</v>
      </c>
      <c r="DW26" s="511">
        <f t="shared" si="23"/>
        <v>1755</v>
      </c>
      <c r="DX26" s="512">
        <f t="shared" si="24"/>
        <v>2295</v>
      </c>
      <c r="DY26" s="228">
        <v>21</v>
      </c>
      <c r="DZ26" s="229">
        <v>23</v>
      </c>
      <c r="EA26" s="228">
        <v>24</v>
      </c>
      <c r="EB26" s="229">
        <v>31</v>
      </c>
      <c r="EC26" s="228">
        <v>44</v>
      </c>
      <c r="ED26" s="817">
        <v>42</v>
      </c>
      <c r="EE26" s="228">
        <v>63</v>
      </c>
      <c r="EF26" s="229">
        <v>53</v>
      </c>
      <c r="EG26" s="426">
        <v>79</v>
      </c>
      <c r="EH26" s="817">
        <v>71</v>
      </c>
      <c r="EI26" s="213"/>
      <c r="EJ26" s="214"/>
      <c r="EK26" s="213"/>
      <c r="EL26" s="214"/>
      <c r="EM26" s="213"/>
      <c r="EN26" s="214"/>
      <c r="EO26" s="213"/>
      <c r="EP26" s="214"/>
      <c r="EQ26" s="213"/>
      <c r="ER26" s="214"/>
      <c r="ES26" s="213"/>
      <c r="ET26" s="214"/>
      <c r="EU26" s="213"/>
      <c r="EV26" s="339"/>
      <c r="EW26" s="811"/>
    </row>
    <row r="27" spans="1:153 2422:2423" ht="120" customHeight="1" x14ac:dyDescent="0.25">
      <c r="A27" s="337">
        <v>22</v>
      </c>
      <c r="B27" s="782" t="s">
        <v>71</v>
      </c>
      <c r="C27" s="792" t="s">
        <v>177</v>
      </c>
      <c r="D27" s="377">
        <v>411</v>
      </c>
      <c r="E27" s="751">
        <v>1</v>
      </c>
      <c r="F27" s="10">
        <v>327</v>
      </c>
      <c r="G27" s="12">
        <v>219</v>
      </c>
      <c r="H27" s="12">
        <v>1</v>
      </c>
      <c r="I27" s="12">
        <v>92</v>
      </c>
      <c r="J27" s="13">
        <v>0</v>
      </c>
      <c r="K27" s="14">
        <f t="shared" si="27"/>
        <v>639</v>
      </c>
      <c r="L27" s="15">
        <v>0</v>
      </c>
      <c r="M27" s="15">
        <v>0</v>
      </c>
      <c r="N27" s="15">
        <v>1</v>
      </c>
      <c r="O27" s="15">
        <v>1</v>
      </c>
      <c r="P27" s="739">
        <v>1</v>
      </c>
      <c r="Q27" s="16"/>
      <c r="R27" s="16"/>
      <c r="S27" s="16"/>
      <c r="T27" s="16"/>
      <c r="U27" s="16"/>
      <c r="V27" s="16"/>
      <c r="W27" s="17"/>
      <c r="X27" s="122">
        <f t="shared" si="7"/>
        <v>3</v>
      </c>
      <c r="Y27" s="123">
        <v>114</v>
      </c>
      <c r="Z27" s="124">
        <v>95</v>
      </c>
      <c r="AA27" s="124">
        <v>153</v>
      </c>
      <c r="AB27" s="124">
        <v>102</v>
      </c>
      <c r="AC27" s="124">
        <v>167</v>
      </c>
      <c r="AD27" s="124"/>
      <c r="AE27" s="124"/>
      <c r="AF27" s="124"/>
      <c r="AG27" s="124"/>
      <c r="AH27" s="124"/>
      <c r="AI27" s="124"/>
      <c r="AJ27" s="125"/>
      <c r="AK27" s="126">
        <f t="shared" si="8"/>
        <v>631</v>
      </c>
      <c r="AL27" s="19">
        <v>1</v>
      </c>
      <c r="AM27" s="124">
        <v>0</v>
      </c>
      <c r="AN27" s="124">
        <v>1</v>
      </c>
      <c r="AO27" s="124">
        <v>0</v>
      </c>
      <c r="AP27" s="124">
        <v>0</v>
      </c>
      <c r="AQ27" s="124"/>
      <c r="AR27" s="124"/>
      <c r="AS27" s="124"/>
      <c r="AT27" s="124"/>
      <c r="AU27" s="124"/>
      <c r="AV27" s="124"/>
      <c r="AW27" s="125"/>
      <c r="AX27" s="126">
        <f t="shared" si="9"/>
        <v>2</v>
      </c>
      <c r="AY27" s="22">
        <f t="shared" si="10"/>
        <v>633</v>
      </c>
      <c r="AZ27" s="205">
        <f t="shared" si="1"/>
        <v>958</v>
      </c>
      <c r="BA27" s="206">
        <f t="shared" si="2"/>
        <v>0</v>
      </c>
      <c r="BB27" s="207">
        <f t="shared" si="3"/>
        <v>221</v>
      </c>
      <c r="BC27" s="384">
        <v>188</v>
      </c>
      <c r="BD27" s="385">
        <v>189</v>
      </c>
      <c r="BE27" s="385">
        <v>132</v>
      </c>
      <c r="BF27" s="385">
        <v>142</v>
      </c>
      <c r="BG27" s="385">
        <v>157</v>
      </c>
      <c r="BH27" s="385"/>
      <c r="BI27" s="385"/>
      <c r="BJ27" s="385"/>
      <c r="BK27" s="385"/>
      <c r="BL27" s="385"/>
      <c r="BM27" s="385"/>
      <c r="BN27" s="385"/>
      <c r="BO27" s="129">
        <f t="shared" si="11"/>
        <v>808</v>
      </c>
      <c r="BP27" s="130">
        <v>0</v>
      </c>
      <c r="BQ27" s="127">
        <v>0</v>
      </c>
      <c r="BR27" s="127">
        <v>0</v>
      </c>
      <c r="BS27" s="127">
        <v>0</v>
      </c>
      <c r="BT27" s="127">
        <v>0</v>
      </c>
      <c r="BU27" s="127"/>
      <c r="BV27" s="127"/>
      <c r="BW27" s="127"/>
      <c r="BX27" s="127"/>
      <c r="BY27" s="127"/>
      <c r="BZ27" s="127"/>
      <c r="CA27" s="128"/>
      <c r="CB27" s="129">
        <f t="shared" si="12"/>
        <v>0</v>
      </c>
      <c r="CC27" s="131">
        <v>0</v>
      </c>
      <c r="CD27" s="132">
        <v>0</v>
      </c>
      <c r="CE27" s="132">
        <v>1</v>
      </c>
      <c r="CF27" s="132">
        <v>1</v>
      </c>
      <c r="CG27" s="132">
        <v>0</v>
      </c>
      <c r="CH27" s="132"/>
      <c r="CI27" s="132"/>
      <c r="CJ27" s="132"/>
      <c r="CK27" s="132"/>
      <c r="CL27" s="132"/>
      <c r="CM27" s="132"/>
      <c r="CN27" s="133"/>
      <c r="CO27" s="134">
        <f t="shared" si="13"/>
        <v>2</v>
      </c>
      <c r="CP27" s="131">
        <v>1</v>
      </c>
      <c r="CQ27" s="132">
        <v>0</v>
      </c>
      <c r="CR27" s="132">
        <v>0</v>
      </c>
      <c r="CS27" s="132">
        <v>0</v>
      </c>
      <c r="CT27" s="132">
        <v>0</v>
      </c>
      <c r="CU27" s="132"/>
      <c r="CV27" s="132"/>
      <c r="CW27" s="132"/>
      <c r="CX27" s="132"/>
      <c r="CY27" s="132"/>
      <c r="CZ27" s="132"/>
      <c r="DA27" s="133"/>
      <c r="DB27" s="134">
        <f t="shared" si="14"/>
        <v>1</v>
      </c>
      <c r="DC27" s="532">
        <f t="shared" si="15"/>
        <v>148</v>
      </c>
      <c r="DD27" s="533">
        <f t="shared" si="4"/>
        <v>0</v>
      </c>
      <c r="DE27" s="534">
        <f t="shared" si="16"/>
        <v>220</v>
      </c>
      <c r="DF27" s="492">
        <f t="shared" ref="DF27" si="30">SUM(DC27:DE27)-DD27</f>
        <v>368</v>
      </c>
      <c r="DG27" s="33">
        <f t="shared" si="17"/>
        <v>808</v>
      </c>
      <c r="DH27" s="461">
        <f t="shared" si="18"/>
        <v>9.4E-2</v>
      </c>
      <c r="DI27" s="462">
        <f t="shared" si="5"/>
        <v>9.4500000000000001E-2</v>
      </c>
      <c r="DJ27" s="462">
        <f t="shared" si="6"/>
        <v>6.6000000000000003E-2</v>
      </c>
      <c r="DK27" s="462">
        <f t="shared" si="19"/>
        <v>7.0999999999999994E-2</v>
      </c>
      <c r="DL27" s="462">
        <f t="shared" si="20"/>
        <v>7.85E-2</v>
      </c>
      <c r="DM27" s="463"/>
      <c r="DN27" s="463"/>
      <c r="DO27" s="463"/>
      <c r="DP27" s="463"/>
      <c r="DQ27" s="463"/>
      <c r="DR27" s="464"/>
      <c r="DS27" s="465"/>
      <c r="DT27" s="525">
        <f t="shared" si="21"/>
        <v>0.40400000000000003</v>
      </c>
      <c r="DU27" s="126">
        <v>2000</v>
      </c>
      <c r="DV27" s="22">
        <f t="shared" ref="DV27:DV31" si="31">DU27/12</f>
        <v>166.66666666666666</v>
      </c>
      <c r="DW27" s="501">
        <f t="shared" si="23"/>
        <v>2600</v>
      </c>
      <c r="DX27" s="502">
        <f t="shared" si="24"/>
        <v>3400</v>
      </c>
      <c r="DY27" s="34">
        <v>10</v>
      </c>
      <c r="DZ27" s="35">
        <v>5</v>
      </c>
      <c r="EA27" s="34">
        <v>20</v>
      </c>
      <c r="EB27" s="35">
        <v>21</v>
      </c>
      <c r="EC27" s="34">
        <v>26</v>
      </c>
      <c r="ED27" s="814">
        <v>29</v>
      </c>
      <c r="EE27" s="34">
        <v>37</v>
      </c>
      <c r="EF27" s="35">
        <v>38</v>
      </c>
      <c r="EG27" s="327">
        <v>42</v>
      </c>
      <c r="EH27" s="814">
        <v>48</v>
      </c>
      <c r="EI27" s="34"/>
      <c r="EJ27" s="35"/>
      <c r="EK27" s="34"/>
      <c r="EL27" s="35"/>
      <c r="EM27" s="34"/>
      <c r="EN27" s="35"/>
      <c r="EO27" s="34"/>
      <c r="EP27" s="35"/>
      <c r="EQ27" s="34"/>
      <c r="ER27" s="35"/>
      <c r="ES27" s="34"/>
      <c r="ET27" s="35"/>
      <c r="EU27" s="34"/>
      <c r="EV27" s="38"/>
      <c r="EW27" s="811"/>
    </row>
    <row r="28" spans="1:153 2422:2423" ht="120" customHeight="1" x14ac:dyDescent="0.25">
      <c r="A28" s="337">
        <v>23</v>
      </c>
      <c r="B28" s="782" t="s">
        <v>73</v>
      </c>
      <c r="C28" s="792" t="s">
        <v>178</v>
      </c>
      <c r="D28" s="377">
        <v>142</v>
      </c>
      <c r="E28" s="751">
        <v>212</v>
      </c>
      <c r="F28" s="10">
        <v>141</v>
      </c>
      <c r="G28" s="12">
        <v>3</v>
      </c>
      <c r="H28" s="12">
        <v>0</v>
      </c>
      <c r="I28" s="12">
        <v>182</v>
      </c>
      <c r="J28" s="13">
        <v>0</v>
      </c>
      <c r="K28" s="14">
        <f t="shared" si="27"/>
        <v>326</v>
      </c>
      <c r="L28" s="15">
        <v>17</v>
      </c>
      <c r="M28" s="15">
        <v>13</v>
      </c>
      <c r="N28" s="15">
        <v>44</v>
      </c>
      <c r="O28" s="15">
        <v>67</v>
      </c>
      <c r="P28" s="739">
        <v>86</v>
      </c>
      <c r="Q28" s="16"/>
      <c r="R28" s="16"/>
      <c r="S28" s="16"/>
      <c r="T28" s="16"/>
      <c r="U28" s="16"/>
      <c r="V28" s="16"/>
      <c r="W28" s="17"/>
      <c r="X28" s="122">
        <f>SUM(L28:W28)</f>
        <v>227</v>
      </c>
      <c r="Y28" s="123">
        <v>284</v>
      </c>
      <c r="Z28" s="124">
        <v>163</v>
      </c>
      <c r="AA28" s="124">
        <v>158</v>
      </c>
      <c r="AB28" s="124">
        <v>203</v>
      </c>
      <c r="AC28" s="124">
        <v>144</v>
      </c>
      <c r="AD28" s="124"/>
      <c r="AE28" s="124"/>
      <c r="AF28" s="124"/>
      <c r="AG28" s="124"/>
      <c r="AH28" s="124"/>
      <c r="AI28" s="124"/>
      <c r="AJ28" s="125"/>
      <c r="AK28" s="126">
        <f>SUM(Y28:AJ28)</f>
        <v>952</v>
      </c>
      <c r="AL28" s="19">
        <v>1</v>
      </c>
      <c r="AM28" s="124">
        <v>0</v>
      </c>
      <c r="AN28" s="124">
        <v>0</v>
      </c>
      <c r="AO28" s="124">
        <v>0</v>
      </c>
      <c r="AP28" s="124">
        <v>0</v>
      </c>
      <c r="AQ28" s="124"/>
      <c r="AR28" s="124"/>
      <c r="AS28" s="124"/>
      <c r="AT28" s="124"/>
      <c r="AU28" s="124"/>
      <c r="AV28" s="124"/>
      <c r="AW28" s="125"/>
      <c r="AX28" s="126">
        <f>SUM(AL28:AW28)</f>
        <v>1</v>
      </c>
      <c r="AY28" s="22">
        <f>AK28+AX28</f>
        <v>953</v>
      </c>
      <c r="AZ28" s="205">
        <f t="shared" si="1"/>
        <v>1093</v>
      </c>
      <c r="BA28" s="206">
        <f t="shared" si="2"/>
        <v>0</v>
      </c>
      <c r="BB28" s="207">
        <f t="shared" si="3"/>
        <v>4</v>
      </c>
      <c r="BC28" s="384">
        <v>58</v>
      </c>
      <c r="BD28" s="385">
        <v>102</v>
      </c>
      <c r="BE28" s="385">
        <v>112</v>
      </c>
      <c r="BF28" s="385">
        <v>182</v>
      </c>
      <c r="BG28" s="385">
        <v>99</v>
      </c>
      <c r="BH28" s="385"/>
      <c r="BI28" s="385"/>
      <c r="BJ28" s="385"/>
      <c r="BK28" s="385"/>
      <c r="BL28" s="385"/>
      <c r="BM28" s="385"/>
      <c r="BN28" s="385"/>
      <c r="BO28" s="129">
        <f>SUM(BC28:BN28)</f>
        <v>553</v>
      </c>
      <c r="BP28" s="130">
        <v>0</v>
      </c>
      <c r="BQ28" s="127">
        <v>0</v>
      </c>
      <c r="BR28" s="127">
        <v>0</v>
      </c>
      <c r="BS28" s="127">
        <v>0</v>
      </c>
      <c r="BT28" s="127">
        <v>0</v>
      </c>
      <c r="BU28" s="127"/>
      <c r="BV28" s="127"/>
      <c r="BW28" s="127"/>
      <c r="BX28" s="127"/>
      <c r="BY28" s="127"/>
      <c r="BZ28" s="127"/>
      <c r="CA28" s="128"/>
      <c r="CB28" s="129">
        <f>SUM(BP28:CA28)</f>
        <v>0</v>
      </c>
      <c r="CC28" s="131">
        <v>0</v>
      </c>
      <c r="CD28" s="132">
        <v>0</v>
      </c>
      <c r="CE28" s="132">
        <v>0</v>
      </c>
      <c r="CF28" s="132">
        <v>0</v>
      </c>
      <c r="CG28" s="132">
        <v>1</v>
      </c>
      <c r="CH28" s="132"/>
      <c r="CI28" s="132"/>
      <c r="CJ28" s="132"/>
      <c r="CK28" s="132"/>
      <c r="CL28" s="132"/>
      <c r="CM28" s="132"/>
      <c r="CN28" s="133"/>
      <c r="CO28" s="134">
        <f>SUM(CC28:CN28)</f>
        <v>1</v>
      </c>
      <c r="CP28" s="131">
        <v>0</v>
      </c>
      <c r="CQ28" s="132">
        <v>0</v>
      </c>
      <c r="CR28" s="132">
        <v>0</v>
      </c>
      <c r="CS28" s="132">
        <v>0</v>
      </c>
      <c r="CT28" s="132">
        <v>0</v>
      </c>
      <c r="CU28" s="132"/>
      <c r="CV28" s="132"/>
      <c r="CW28" s="132"/>
      <c r="CX28" s="132"/>
      <c r="CY28" s="132"/>
      <c r="CZ28" s="132"/>
      <c r="DA28" s="133"/>
      <c r="DB28" s="134">
        <f>SUM(CP28:DA28)</f>
        <v>0</v>
      </c>
      <c r="DC28" s="532">
        <f>AZ28-BO28-CO28</f>
        <v>539</v>
      </c>
      <c r="DD28" s="533">
        <f t="shared" si="4"/>
        <v>0</v>
      </c>
      <c r="DE28" s="534">
        <f>BB28-CB28-DB28</f>
        <v>4</v>
      </c>
      <c r="DF28" s="492">
        <f>SUM(DC28:DE28)-DD28</f>
        <v>543</v>
      </c>
      <c r="DG28" s="33">
        <f>BO28</f>
        <v>553</v>
      </c>
      <c r="DH28" s="461">
        <f>BC28/DU28</f>
        <v>4.1428571428571426E-2</v>
      </c>
      <c r="DI28" s="462">
        <f>BD28/DU28</f>
        <v>7.2857142857142856E-2</v>
      </c>
      <c r="DJ28" s="462">
        <f>BE28/DU28</f>
        <v>0.08</v>
      </c>
      <c r="DK28" s="462">
        <f>BF28/DU28</f>
        <v>0.13</v>
      </c>
      <c r="DL28" s="462">
        <f>BG28/DU28</f>
        <v>7.0714285714285716E-2</v>
      </c>
      <c r="DM28" s="463"/>
      <c r="DN28" s="463"/>
      <c r="DO28" s="463"/>
      <c r="DP28" s="463"/>
      <c r="DQ28" s="463"/>
      <c r="DR28" s="464"/>
      <c r="DS28" s="465"/>
      <c r="DT28" s="525">
        <f>SUM(DH28:DS28)</f>
        <v>0.39500000000000002</v>
      </c>
      <c r="DU28" s="126">
        <v>1400</v>
      </c>
      <c r="DV28" s="22">
        <f>DU28/12</f>
        <v>116.66666666666667</v>
      </c>
      <c r="DW28" s="501">
        <f>DU28*1.3</f>
        <v>1820</v>
      </c>
      <c r="DX28" s="502">
        <f>DU28*1.7</f>
        <v>2380</v>
      </c>
      <c r="DY28" s="34">
        <v>48</v>
      </c>
      <c r="DZ28" s="35">
        <v>31</v>
      </c>
      <c r="EA28" s="34">
        <v>74</v>
      </c>
      <c r="EB28" s="35">
        <v>52</v>
      </c>
      <c r="EC28" s="34">
        <v>170</v>
      </c>
      <c r="ED28" s="814">
        <v>110</v>
      </c>
      <c r="EE28" s="34">
        <v>230</v>
      </c>
      <c r="EF28" s="35">
        <v>163</v>
      </c>
      <c r="EG28" s="327">
        <v>303</v>
      </c>
      <c r="EH28" s="814">
        <v>209</v>
      </c>
      <c r="EI28" s="34"/>
      <c r="EJ28" s="35"/>
      <c r="EK28" s="34"/>
      <c r="EL28" s="35"/>
      <c r="EM28" s="34"/>
      <c r="EN28" s="35"/>
      <c r="EO28" s="34"/>
      <c r="EP28" s="35"/>
      <c r="EQ28" s="34"/>
      <c r="ER28" s="35"/>
      <c r="ES28" s="34"/>
      <c r="ET28" s="35"/>
      <c r="EU28" s="34"/>
      <c r="EV28" s="38"/>
      <c r="EW28" s="811"/>
    </row>
    <row r="29" spans="1:153 2422:2423" ht="120" customHeight="1" thickBot="1" x14ac:dyDescent="0.3">
      <c r="A29" s="337">
        <v>24</v>
      </c>
      <c r="B29" s="782" t="s">
        <v>76</v>
      </c>
      <c r="C29" s="792" t="s">
        <v>179</v>
      </c>
      <c r="D29" s="377">
        <v>79</v>
      </c>
      <c r="E29" s="751">
        <v>0</v>
      </c>
      <c r="F29" s="10">
        <v>24</v>
      </c>
      <c r="G29" s="12">
        <v>6</v>
      </c>
      <c r="H29" s="12">
        <v>1</v>
      </c>
      <c r="I29" s="12">
        <v>8</v>
      </c>
      <c r="J29" s="13">
        <v>53</v>
      </c>
      <c r="K29" s="14">
        <f t="shared" si="27"/>
        <v>92</v>
      </c>
      <c r="L29" s="15">
        <v>0</v>
      </c>
      <c r="M29" s="15">
        <v>0</v>
      </c>
      <c r="N29" s="15">
        <v>1</v>
      </c>
      <c r="O29" s="15">
        <v>2</v>
      </c>
      <c r="P29" s="739">
        <v>3</v>
      </c>
      <c r="Q29" s="16"/>
      <c r="R29" s="16"/>
      <c r="S29" s="16"/>
      <c r="T29" s="16"/>
      <c r="U29" s="16"/>
      <c r="V29" s="16"/>
      <c r="W29" s="17"/>
      <c r="X29" s="122">
        <f>SUM(L29:W29)</f>
        <v>6</v>
      </c>
      <c r="Y29" s="123">
        <v>30</v>
      </c>
      <c r="Z29" s="124">
        <v>10</v>
      </c>
      <c r="AA29" s="124">
        <v>26</v>
      </c>
      <c r="AB29" s="124">
        <v>34</v>
      </c>
      <c r="AC29" s="124">
        <v>26</v>
      </c>
      <c r="AD29" s="124"/>
      <c r="AE29" s="124"/>
      <c r="AF29" s="124"/>
      <c r="AG29" s="124"/>
      <c r="AH29" s="124"/>
      <c r="AI29" s="124"/>
      <c r="AJ29" s="125"/>
      <c r="AK29" s="126">
        <f>SUM(Y29:AJ29)</f>
        <v>126</v>
      </c>
      <c r="AL29" s="19">
        <v>1</v>
      </c>
      <c r="AM29" s="124">
        <v>0</v>
      </c>
      <c r="AN29" s="124">
        <v>1</v>
      </c>
      <c r="AO29" s="124">
        <v>1</v>
      </c>
      <c r="AP29" s="124">
        <v>1</v>
      </c>
      <c r="AQ29" s="124"/>
      <c r="AR29" s="124"/>
      <c r="AS29" s="124"/>
      <c r="AT29" s="124"/>
      <c r="AU29" s="124"/>
      <c r="AV29" s="124"/>
      <c r="AW29" s="125"/>
      <c r="AX29" s="126">
        <f>SUM(AL29:AW29)</f>
        <v>4</v>
      </c>
      <c r="AY29" s="22">
        <f>AK29+AX29</f>
        <v>130</v>
      </c>
      <c r="AZ29" s="205">
        <f t="shared" si="1"/>
        <v>203</v>
      </c>
      <c r="BA29" s="206">
        <f t="shared" si="2"/>
        <v>53</v>
      </c>
      <c r="BB29" s="207">
        <f t="shared" si="3"/>
        <v>10</v>
      </c>
      <c r="BC29" s="384">
        <v>15</v>
      </c>
      <c r="BD29" s="385">
        <v>18</v>
      </c>
      <c r="BE29" s="385">
        <v>18</v>
      </c>
      <c r="BF29" s="385">
        <v>18</v>
      </c>
      <c r="BG29" s="385">
        <v>20</v>
      </c>
      <c r="BH29" s="385"/>
      <c r="BI29" s="385"/>
      <c r="BJ29" s="385"/>
      <c r="BK29" s="385"/>
      <c r="BL29" s="385"/>
      <c r="BM29" s="385"/>
      <c r="BN29" s="385"/>
      <c r="BO29" s="129">
        <f>SUM(BC29:BN29)</f>
        <v>89</v>
      </c>
      <c r="BP29" s="130">
        <v>0</v>
      </c>
      <c r="BQ29" s="127">
        <v>0</v>
      </c>
      <c r="BR29" s="127">
        <v>0</v>
      </c>
      <c r="BS29" s="127">
        <v>0</v>
      </c>
      <c r="BT29" s="127">
        <v>0</v>
      </c>
      <c r="BU29" s="127"/>
      <c r="BV29" s="127"/>
      <c r="BW29" s="127"/>
      <c r="BX29" s="127"/>
      <c r="BY29" s="127"/>
      <c r="BZ29" s="127"/>
      <c r="CA29" s="128"/>
      <c r="CB29" s="129">
        <f>SUM(BP29:CA29)</f>
        <v>0</v>
      </c>
      <c r="CC29" s="131">
        <v>0</v>
      </c>
      <c r="CD29" s="132">
        <v>0</v>
      </c>
      <c r="CE29" s="132">
        <v>1</v>
      </c>
      <c r="CF29" s="132">
        <v>0</v>
      </c>
      <c r="CG29" s="132">
        <v>0</v>
      </c>
      <c r="CH29" s="132"/>
      <c r="CI29" s="132"/>
      <c r="CJ29" s="132"/>
      <c r="CK29" s="132"/>
      <c r="CL29" s="132"/>
      <c r="CM29" s="132"/>
      <c r="CN29" s="133"/>
      <c r="CO29" s="134">
        <f>SUM(CC29:CN29)</f>
        <v>1</v>
      </c>
      <c r="CP29" s="131">
        <v>0</v>
      </c>
      <c r="CQ29" s="132">
        <v>0</v>
      </c>
      <c r="CR29" s="132">
        <v>0</v>
      </c>
      <c r="CS29" s="132">
        <v>0</v>
      </c>
      <c r="CT29" s="132">
        <v>0</v>
      </c>
      <c r="CU29" s="132"/>
      <c r="CV29" s="132"/>
      <c r="CW29" s="132"/>
      <c r="CX29" s="132"/>
      <c r="CY29" s="132"/>
      <c r="CZ29" s="132"/>
      <c r="DA29" s="133"/>
      <c r="DB29" s="134">
        <f>SUM(CP29:DA29)</f>
        <v>0</v>
      </c>
      <c r="DC29" s="532">
        <f>AZ29-BO29-CO29</f>
        <v>113</v>
      </c>
      <c r="DD29" s="533">
        <f t="shared" si="4"/>
        <v>53</v>
      </c>
      <c r="DE29" s="534">
        <f>BB29-CB29-DB29</f>
        <v>10</v>
      </c>
      <c r="DF29" s="492">
        <f>SUM(DC29:DE29)-DD29</f>
        <v>123</v>
      </c>
      <c r="DG29" s="33">
        <f>BO29</f>
        <v>89</v>
      </c>
      <c r="DH29" s="461">
        <f>BC29/DU29</f>
        <v>1.4999999999999999E-2</v>
      </c>
      <c r="DI29" s="462">
        <f>BD29/DU29</f>
        <v>1.7999999999999999E-2</v>
      </c>
      <c r="DJ29" s="462">
        <f>BE29/DU29</f>
        <v>1.7999999999999999E-2</v>
      </c>
      <c r="DK29" s="462">
        <f>BF29/DU29</f>
        <v>1.7999999999999999E-2</v>
      </c>
      <c r="DL29" s="462">
        <f>BG29/DU29</f>
        <v>0.02</v>
      </c>
      <c r="DM29" s="463"/>
      <c r="DN29" s="463"/>
      <c r="DO29" s="463"/>
      <c r="DP29" s="463"/>
      <c r="DQ29" s="463"/>
      <c r="DR29" s="464"/>
      <c r="DS29" s="465"/>
      <c r="DT29" s="525">
        <f>SUM(DH29:DS29)</f>
        <v>8.900000000000001E-2</v>
      </c>
      <c r="DU29" s="126">
        <v>1000</v>
      </c>
      <c r="DV29" s="22">
        <f>DU29/12</f>
        <v>83.333333333333329</v>
      </c>
      <c r="DW29" s="501">
        <f>DU29*1.3</f>
        <v>1300</v>
      </c>
      <c r="DX29" s="502">
        <f>DU29*1.7</f>
        <v>1700</v>
      </c>
      <c r="DY29" s="34">
        <v>13</v>
      </c>
      <c r="DZ29" s="35">
        <v>14</v>
      </c>
      <c r="EA29" s="34">
        <v>19</v>
      </c>
      <c r="EB29" s="35">
        <v>19</v>
      </c>
      <c r="EC29" s="34">
        <v>40</v>
      </c>
      <c r="ED29" s="814">
        <v>26</v>
      </c>
      <c r="EE29" s="34">
        <v>18</v>
      </c>
      <c r="EF29" s="35">
        <v>40</v>
      </c>
      <c r="EG29" s="327">
        <v>79</v>
      </c>
      <c r="EH29" s="814">
        <v>57</v>
      </c>
      <c r="EI29" s="298"/>
      <c r="EJ29" s="299"/>
      <c r="EK29" s="298"/>
      <c r="EL29" s="299"/>
      <c r="EM29" s="298"/>
      <c r="EN29" s="299"/>
      <c r="EO29" s="298"/>
      <c r="EP29" s="299"/>
      <c r="EQ29" s="298"/>
      <c r="ER29" s="299"/>
      <c r="ES29" s="298"/>
      <c r="ET29" s="299"/>
      <c r="EU29" s="298"/>
      <c r="EV29" s="329"/>
      <c r="EW29" s="811"/>
    </row>
    <row r="30" spans="1:153 2422:2423" ht="120" customHeight="1" thickTop="1" x14ac:dyDescent="0.25">
      <c r="A30" s="337">
        <v>25</v>
      </c>
      <c r="B30" s="782" t="s">
        <v>74</v>
      </c>
      <c r="C30" s="792" t="s">
        <v>180</v>
      </c>
      <c r="D30" s="377">
        <v>318</v>
      </c>
      <c r="E30" s="751">
        <v>11</v>
      </c>
      <c r="F30" s="10">
        <v>275</v>
      </c>
      <c r="G30" s="12">
        <v>68</v>
      </c>
      <c r="H30" s="12">
        <v>30</v>
      </c>
      <c r="I30" s="12">
        <v>37</v>
      </c>
      <c r="J30" s="13">
        <v>0</v>
      </c>
      <c r="K30" s="14">
        <f t="shared" si="27"/>
        <v>410</v>
      </c>
      <c r="L30" s="15">
        <v>0</v>
      </c>
      <c r="M30" s="15">
        <v>0</v>
      </c>
      <c r="N30" s="15">
        <v>1</v>
      </c>
      <c r="O30" s="15">
        <v>1</v>
      </c>
      <c r="P30" s="739">
        <v>1</v>
      </c>
      <c r="Q30" s="16"/>
      <c r="R30" s="16"/>
      <c r="S30" s="16"/>
      <c r="T30" s="16"/>
      <c r="U30" s="16"/>
      <c r="V30" s="16"/>
      <c r="W30" s="17"/>
      <c r="X30" s="122">
        <f t="shared" si="7"/>
        <v>3</v>
      </c>
      <c r="Y30" s="123">
        <v>40</v>
      </c>
      <c r="Z30" s="124">
        <v>22</v>
      </c>
      <c r="AA30" s="124">
        <v>38</v>
      </c>
      <c r="AB30" s="124">
        <v>29</v>
      </c>
      <c r="AC30" s="124">
        <v>19</v>
      </c>
      <c r="AD30" s="124"/>
      <c r="AE30" s="124"/>
      <c r="AF30" s="124"/>
      <c r="AG30" s="124"/>
      <c r="AH30" s="124"/>
      <c r="AI30" s="124"/>
      <c r="AJ30" s="125"/>
      <c r="AK30" s="126">
        <f t="shared" si="8"/>
        <v>148</v>
      </c>
      <c r="AL30" s="19">
        <v>0</v>
      </c>
      <c r="AM30" s="124">
        <v>0</v>
      </c>
      <c r="AN30" s="124">
        <v>0</v>
      </c>
      <c r="AO30" s="124">
        <v>0</v>
      </c>
      <c r="AP30" s="124">
        <v>0</v>
      </c>
      <c r="AQ30" s="124"/>
      <c r="AR30" s="124"/>
      <c r="AS30" s="124"/>
      <c r="AT30" s="124"/>
      <c r="AU30" s="124"/>
      <c r="AV30" s="124"/>
      <c r="AW30" s="125"/>
      <c r="AX30" s="126">
        <f t="shared" si="9"/>
        <v>0</v>
      </c>
      <c r="AY30" s="22">
        <f t="shared" si="10"/>
        <v>148</v>
      </c>
      <c r="AZ30" s="205">
        <f t="shared" si="1"/>
        <v>423</v>
      </c>
      <c r="BA30" s="206">
        <f t="shared" si="2"/>
        <v>0</v>
      </c>
      <c r="BB30" s="207">
        <f t="shared" si="3"/>
        <v>68</v>
      </c>
      <c r="BC30" s="384">
        <v>5</v>
      </c>
      <c r="BD30" s="385">
        <v>19</v>
      </c>
      <c r="BE30" s="385">
        <v>21</v>
      </c>
      <c r="BF30" s="385">
        <v>30</v>
      </c>
      <c r="BG30" s="385">
        <v>43</v>
      </c>
      <c r="BH30" s="385"/>
      <c r="BI30" s="385"/>
      <c r="BJ30" s="385"/>
      <c r="BK30" s="385"/>
      <c r="BL30" s="385"/>
      <c r="BM30" s="385"/>
      <c r="BN30" s="385"/>
      <c r="BO30" s="129">
        <f t="shared" si="11"/>
        <v>118</v>
      </c>
      <c r="BP30" s="130">
        <v>0</v>
      </c>
      <c r="BQ30" s="127">
        <v>0</v>
      </c>
      <c r="BR30" s="127">
        <v>0</v>
      </c>
      <c r="BS30" s="127">
        <v>0</v>
      </c>
      <c r="BT30" s="127">
        <v>0</v>
      </c>
      <c r="BU30" s="127"/>
      <c r="BV30" s="127"/>
      <c r="BW30" s="127"/>
      <c r="BX30" s="127"/>
      <c r="BY30" s="127"/>
      <c r="BZ30" s="127"/>
      <c r="CA30" s="128"/>
      <c r="CB30" s="129">
        <f t="shared" si="12"/>
        <v>0</v>
      </c>
      <c r="CC30" s="131">
        <v>0</v>
      </c>
      <c r="CD30" s="132">
        <v>0</v>
      </c>
      <c r="CE30" s="132">
        <v>0</v>
      </c>
      <c r="CF30" s="132">
        <v>1</v>
      </c>
      <c r="CG30" s="132">
        <v>0</v>
      </c>
      <c r="CH30" s="132"/>
      <c r="CI30" s="132"/>
      <c r="CJ30" s="132"/>
      <c r="CK30" s="132"/>
      <c r="CL30" s="132"/>
      <c r="CM30" s="132"/>
      <c r="CN30" s="133"/>
      <c r="CO30" s="134">
        <f t="shared" si="13"/>
        <v>1</v>
      </c>
      <c r="CP30" s="131">
        <v>0</v>
      </c>
      <c r="CQ30" s="132">
        <v>0</v>
      </c>
      <c r="CR30" s="132">
        <v>0</v>
      </c>
      <c r="CS30" s="132">
        <v>0</v>
      </c>
      <c r="CT30" s="132">
        <v>0</v>
      </c>
      <c r="CU30" s="132"/>
      <c r="CV30" s="132"/>
      <c r="CW30" s="132"/>
      <c r="CX30" s="132"/>
      <c r="CY30" s="132"/>
      <c r="CZ30" s="132"/>
      <c r="DA30" s="133"/>
      <c r="DB30" s="134">
        <f t="shared" si="14"/>
        <v>0</v>
      </c>
      <c r="DC30" s="532">
        <f t="shared" si="15"/>
        <v>304</v>
      </c>
      <c r="DD30" s="533">
        <f t="shared" si="4"/>
        <v>0</v>
      </c>
      <c r="DE30" s="534">
        <f t="shared" si="16"/>
        <v>68</v>
      </c>
      <c r="DF30" s="492">
        <f t="shared" si="26"/>
        <v>372</v>
      </c>
      <c r="DG30" s="33">
        <f t="shared" si="17"/>
        <v>118</v>
      </c>
      <c r="DH30" s="461">
        <f t="shared" si="18"/>
        <v>1.1363636363636364E-2</v>
      </c>
      <c r="DI30" s="462">
        <f t="shared" si="5"/>
        <v>4.3181818181818182E-2</v>
      </c>
      <c r="DJ30" s="462">
        <f t="shared" si="6"/>
        <v>4.7727272727272729E-2</v>
      </c>
      <c r="DK30" s="462">
        <f t="shared" si="19"/>
        <v>6.8181818181818177E-2</v>
      </c>
      <c r="DL30" s="462">
        <f t="shared" si="20"/>
        <v>9.7727272727272732E-2</v>
      </c>
      <c r="DM30" s="463"/>
      <c r="DN30" s="463"/>
      <c r="DO30" s="463"/>
      <c r="DP30" s="463"/>
      <c r="DQ30" s="463"/>
      <c r="DR30" s="464"/>
      <c r="DS30" s="465"/>
      <c r="DT30" s="525">
        <f t="shared" si="21"/>
        <v>0.26818181818181819</v>
      </c>
      <c r="DU30" s="126">
        <v>440</v>
      </c>
      <c r="DV30" s="22">
        <f t="shared" si="31"/>
        <v>36.666666666666664</v>
      </c>
      <c r="DW30" s="501">
        <f t="shared" si="23"/>
        <v>572</v>
      </c>
      <c r="DX30" s="502">
        <f t="shared" si="24"/>
        <v>748</v>
      </c>
      <c r="DY30" s="34">
        <v>99</v>
      </c>
      <c r="DZ30" s="35">
        <v>34</v>
      </c>
      <c r="EA30" s="34">
        <v>172</v>
      </c>
      <c r="EB30" s="35">
        <v>70</v>
      </c>
      <c r="EC30" s="34">
        <v>262</v>
      </c>
      <c r="ED30" s="814">
        <v>123</v>
      </c>
      <c r="EE30" s="34">
        <v>281</v>
      </c>
      <c r="EF30" s="35">
        <v>188</v>
      </c>
      <c r="EG30" s="327">
        <v>288</v>
      </c>
      <c r="EH30" s="814">
        <v>248</v>
      </c>
      <c r="EI30" s="34"/>
      <c r="EJ30" s="35"/>
      <c r="EK30" s="34"/>
      <c r="EL30" s="35"/>
      <c r="EM30" s="34"/>
      <c r="EN30" s="35"/>
      <c r="EO30" s="34"/>
      <c r="EP30" s="35"/>
      <c r="EQ30" s="34"/>
      <c r="ER30" s="35"/>
      <c r="ES30" s="34"/>
      <c r="ET30" s="35"/>
      <c r="EU30" s="34"/>
      <c r="EV30" s="38"/>
      <c r="EW30" s="811"/>
    </row>
    <row r="31" spans="1:153 2422:2423" s="65" customFormat="1" ht="120" customHeight="1" x14ac:dyDescent="0.25">
      <c r="A31" s="337">
        <v>26</v>
      </c>
      <c r="B31" s="782" t="s">
        <v>75</v>
      </c>
      <c r="C31" s="792" t="s">
        <v>181</v>
      </c>
      <c r="D31" s="379">
        <v>0</v>
      </c>
      <c r="E31" s="751">
        <v>0</v>
      </c>
      <c r="F31" s="39">
        <v>0</v>
      </c>
      <c r="G31" s="41">
        <v>0</v>
      </c>
      <c r="H31" s="41">
        <v>0</v>
      </c>
      <c r="I31" s="41">
        <v>0</v>
      </c>
      <c r="J31" s="42">
        <v>0</v>
      </c>
      <c r="K31" s="43">
        <f t="shared" si="27"/>
        <v>0</v>
      </c>
      <c r="L31" s="44">
        <v>0</v>
      </c>
      <c r="M31" s="44">
        <v>1</v>
      </c>
      <c r="N31" s="44">
        <v>1</v>
      </c>
      <c r="O31" s="44">
        <v>1</v>
      </c>
      <c r="P31" s="740">
        <v>1</v>
      </c>
      <c r="Q31" s="45"/>
      <c r="R31" s="45"/>
      <c r="S31" s="45"/>
      <c r="T31" s="45"/>
      <c r="U31" s="45"/>
      <c r="V31" s="45"/>
      <c r="W31" s="46"/>
      <c r="X31" s="364">
        <f t="shared" si="7"/>
        <v>4</v>
      </c>
      <c r="Y31" s="365">
        <v>20</v>
      </c>
      <c r="Z31" s="366">
        <v>24</v>
      </c>
      <c r="AA31" s="366">
        <v>313</v>
      </c>
      <c r="AB31" s="366">
        <v>9</v>
      </c>
      <c r="AC31" s="366">
        <v>9</v>
      </c>
      <c r="AD31" s="366"/>
      <c r="AE31" s="366"/>
      <c r="AF31" s="366"/>
      <c r="AG31" s="366"/>
      <c r="AH31" s="366"/>
      <c r="AI31" s="366"/>
      <c r="AJ31" s="367"/>
      <c r="AK31" s="368">
        <f t="shared" ref="AK31" si="32">SUM(Y31:AJ31)</f>
        <v>375</v>
      </c>
      <c r="AL31" s="48">
        <v>0</v>
      </c>
      <c r="AM31" s="366">
        <v>0</v>
      </c>
      <c r="AN31" s="366">
        <v>13</v>
      </c>
      <c r="AO31" s="366">
        <v>0</v>
      </c>
      <c r="AP31" s="366">
        <v>0</v>
      </c>
      <c r="AQ31" s="366"/>
      <c r="AR31" s="366"/>
      <c r="AS31" s="366"/>
      <c r="AT31" s="366"/>
      <c r="AU31" s="366"/>
      <c r="AV31" s="366"/>
      <c r="AW31" s="367"/>
      <c r="AX31" s="368">
        <f t="shared" ref="AX31" si="33">SUM(AL31:AW31)</f>
        <v>13</v>
      </c>
      <c r="AY31" s="51">
        <f t="shared" si="10"/>
        <v>388</v>
      </c>
      <c r="AZ31" s="208">
        <f t="shared" si="1"/>
        <v>375</v>
      </c>
      <c r="BA31" s="209">
        <f t="shared" si="2"/>
        <v>0</v>
      </c>
      <c r="BB31" s="210">
        <f t="shared" si="3"/>
        <v>13</v>
      </c>
      <c r="BC31" s="384">
        <v>7</v>
      </c>
      <c r="BD31" s="385">
        <v>13</v>
      </c>
      <c r="BE31" s="385">
        <v>14</v>
      </c>
      <c r="BF31" s="385">
        <v>5</v>
      </c>
      <c r="BG31" s="385">
        <v>8</v>
      </c>
      <c r="BH31" s="385"/>
      <c r="BI31" s="385"/>
      <c r="BJ31" s="385"/>
      <c r="BK31" s="385"/>
      <c r="BL31" s="385"/>
      <c r="BM31" s="385"/>
      <c r="BN31" s="385"/>
      <c r="BO31" s="371">
        <f t="shared" ref="BO31" si="34">SUM(BC31:BN31)</f>
        <v>47</v>
      </c>
      <c r="BP31" s="372">
        <v>0</v>
      </c>
      <c r="BQ31" s="369">
        <v>0</v>
      </c>
      <c r="BR31" s="369">
        <v>0</v>
      </c>
      <c r="BS31" s="369">
        <v>0</v>
      </c>
      <c r="BT31" s="369">
        <v>0</v>
      </c>
      <c r="BU31" s="369"/>
      <c r="BV31" s="369"/>
      <c r="BW31" s="369"/>
      <c r="BX31" s="369"/>
      <c r="BY31" s="369"/>
      <c r="BZ31" s="369"/>
      <c r="CA31" s="370"/>
      <c r="CB31" s="371">
        <f t="shared" ref="CB31" si="35">SUM(BP31:CA31)</f>
        <v>0</v>
      </c>
      <c r="CC31" s="373">
        <v>0</v>
      </c>
      <c r="CD31" s="374">
        <v>0</v>
      </c>
      <c r="CE31" s="374">
        <v>0</v>
      </c>
      <c r="CF31" s="374">
        <v>0</v>
      </c>
      <c r="CG31" s="374">
        <v>0</v>
      </c>
      <c r="CH31" s="374"/>
      <c r="CI31" s="374"/>
      <c r="CJ31" s="374"/>
      <c r="CK31" s="374"/>
      <c r="CL31" s="374"/>
      <c r="CM31" s="374"/>
      <c r="CN31" s="375"/>
      <c r="CO31" s="376">
        <f t="shared" ref="CO31" si="36">SUM(CC31:CN31)</f>
        <v>0</v>
      </c>
      <c r="CP31" s="373">
        <v>1</v>
      </c>
      <c r="CQ31" s="374">
        <v>0</v>
      </c>
      <c r="CR31" s="374">
        <v>0</v>
      </c>
      <c r="CS31" s="374">
        <v>0</v>
      </c>
      <c r="CT31" s="374">
        <v>0</v>
      </c>
      <c r="CU31" s="374"/>
      <c r="CV31" s="374"/>
      <c r="CW31" s="374"/>
      <c r="CX31" s="374"/>
      <c r="CY31" s="374"/>
      <c r="CZ31" s="374"/>
      <c r="DA31" s="375"/>
      <c r="DB31" s="376">
        <f t="shared" ref="DB31" si="37">SUM(CP31:DA31)</f>
        <v>1</v>
      </c>
      <c r="DC31" s="535">
        <f t="shared" si="15"/>
        <v>328</v>
      </c>
      <c r="DD31" s="538">
        <f t="shared" si="4"/>
        <v>0</v>
      </c>
      <c r="DE31" s="537">
        <f>BB31-CB31-DB31</f>
        <v>12</v>
      </c>
      <c r="DF31" s="493">
        <f>SUM(DC31:DE31)-DD31</f>
        <v>340</v>
      </c>
      <c r="DG31" s="33">
        <f t="shared" si="17"/>
        <v>47</v>
      </c>
      <c r="DH31" s="461">
        <f t="shared" si="18"/>
        <v>1.1666666666666667E-2</v>
      </c>
      <c r="DI31" s="462">
        <f t="shared" si="5"/>
        <v>2.1666666666666667E-2</v>
      </c>
      <c r="DJ31" s="462">
        <f t="shared" si="6"/>
        <v>2.3333333333333334E-2</v>
      </c>
      <c r="DK31" s="462">
        <f t="shared" si="19"/>
        <v>8.3333333333333332E-3</v>
      </c>
      <c r="DL31" s="462">
        <f t="shared" si="20"/>
        <v>1.3333333333333334E-2</v>
      </c>
      <c r="DM31" s="463"/>
      <c r="DN31" s="463"/>
      <c r="DO31" s="463"/>
      <c r="DP31" s="463"/>
      <c r="DQ31" s="463"/>
      <c r="DR31" s="464"/>
      <c r="DS31" s="465"/>
      <c r="DT31" s="525">
        <f t="shared" si="21"/>
        <v>7.8333333333333338E-2</v>
      </c>
      <c r="DU31" s="368">
        <v>600</v>
      </c>
      <c r="DV31" s="51">
        <f t="shared" si="31"/>
        <v>50</v>
      </c>
      <c r="DW31" s="503">
        <f t="shared" si="23"/>
        <v>780</v>
      </c>
      <c r="DX31" s="504">
        <f t="shared" si="24"/>
        <v>1020</v>
      </c>
      <c r="DY31" s="60">
        <v>22</v>
      </c>
      <c r="DZ31" s="61">
        <v>0</v>
      </c>
      <c r="EA31" s="60">
        <v>23</v>
      </c>
      <c r="EB31" s="61">
        <v>0</v>
      </c>
      <c r="EC31" s="60"/>
      <c r="ED31" s="815"/>
      <c r="EE31" s="60">
        <v>18</v>
      </c>
      <c r="EF31" s="61">
        <v>1</v>
      </c>
      <c r="EG31" s="328">
        <v>31</v>
      </c>
      <c r="EH31" s="815">
        <v>2</v>
      </c>
      <c r="EI31" s="60"/>
      <c r="EJ31" s="61"/>
      <c r="EK31" s="60"/>
      <c r="EL31" s="61"/>
      <c r="EM31" s="60"/>
      <c r="EN31" s="61"/>
      <c r="EO31" s="60"/>
      <c r="EP31" s="61"/>
      <c r="EQ31" s="60"/>
      <c r="ER31" s="61"/>
      <c r="ES31" s="60"/>
      <c r="ET31" s="61"/>
      <c r="EU31" s="60"/>
      <c r="EV31" s="64"/>
      <c r="EW31" s="811"/>
    </row>
    <row r="32" spans="1:153 2422:2423" ht="120" customHeight="1" thickBot="1" x14ac:dyDescent="0.3">
      <c r="A32" s="342">
        <v>27</v>
      </c>
      <c r="B32" s="785" t="s">
        <v>72</v>
      </c>
      <c r="C32" s="795" t="s">
        <v>182</v>
      </c>
      <c r="D32" s="380">
        <v>40</v>
      </c>
      <c r="E32" s="754">
        <v>0</v>
      </c>
      <c r="F32" s="271">
        <v>40</v>
      </c>
      <c r="G32" s="272">
        <v>0</v>
      </c>
      <c r="H32" s="272">
        <v>0</v>
      </c>
      <c r="I32" s="272">
        <v>10</v>
      </c>
      <c r="J32" s="273">
        <v>0</v>
      </c>
      <c r="K32" s="274">
        <f>SUM(F32:J32)</f>
        <v>50</v>
      </c>
      <c r="L32" s="275">
        <v>0</v>
      </c>
      <c r="M32" s="275">
        <v>1</v>
      </c>
      <c r="N32" s="275">
        <v>5</v>
      </c>
      <c r="O32" s="275">
        <v>5</v>
      </c>
      <c r="P32" s="743">
        <v>6</v>
      </c>
      <c r="Q32" s="276"/>
      <c r="R32" s="276"/>
      <c r="S32" s="276"/>
      <c r="T32" s="276"/>
      <c r="U32" s="276"/>
      <c r="V32" s="276"/>
      <c r="W32" s="277"/>
      <c r="X32" s="278">
        <f>SUM(L32:W32)</f>
        <v>17</v>
      </c>
      <c r="Y32" s="279">
        <v>12</v>
      </c>
      <c r="Z32" s="280">
        <v>13</v>
      </c>
      <c r="AA32" s="280">
        <v>29</v>
      </c>
      <c r="AB32" s="280">
        <v>82</v>
      </c>
      <c r="AC32" s="280">
        <v>64</v>
      </c>
      <c r="AD32" s="280"/>
      <c r="AE32" s="280"/>
      <c r="AF32" s="280"/>
      <c r="AG32" s="280"/>
      <c r="AH32" s="280"/>
      <c r="AI32" s="280"/>
      <c r="AJ32" s="281"/>
      <c r="AK32" s="282">
        <f>SUM(Y32:AJ32)</f>
        <v>200</v>
      </c>
      <c r="AL32" s="283">
        <v>1</v>
      </c>
      <c r="AM32" s="280">
        <v>0</v>
      </c>
      <c r="AN32" s="280">
        <v>0</v>
      </c>
      <c r="AO32" s="280">
        <v>0</v>
      </c>
      <c r="AP32" s="280">
        <v>0</v>
      </c>
      <c r="AQ32" s="280"/>
      <c r="AR32" s="280"/>
      <c r="AS32" s="280"/>
      <c r="AT32" s="280"/>
      <c r="AU32" s="280"/>
      <c r="AV32" s="280"/>
      <c r="AW32" s="281"/>
      <c r="AX32" s="282">
        <f>SUM(AL32:AW32)</f>
        <v>1</v>
      </c>
      <c r="AY32" s="284">
        <f>AK32+AX32</f>
        <v>201</v>
      </c>
      <c r="AZ32" s="285">
        <f>F32+J32+AK32</f>
        <v>240</v>
      </c>
      <c r="BA32" s="286">
        <f>J32</f>
        <v>0</v>
      </c>
      <c r="BB32" s="287">
        <f>G32+AX32</f>
        <v>1</v>
      </c>
      <c r="BC32" s="420">
        <v>12</v>
      </c>
      <c r="BD32" s="421">
        <v>18</v>
      </c>
      <c r="BE32" s="421">
        <v>15</v>
      </c>
      <c r="BF32" s="421">
        <v>14</v>
      </c>
      <c r="BG32" s="421">
        <v>17</v>
      </c>
      <c r="BH32" s="421"/>
      <c r="BI32" s="421"/>
      <c r="BJ32" s="421"/>
      <c r="BK32" s="421"/>
      <c r="BL32" s="421"/>
      <c r="BM32" s="421"/>
      <c r="BN32" s="421"/>
      <c r="BO32" s="291">
        <f>SUM(BC32:BN32)</f>
        <v>76</v>
      </c>
      <c r="BP32" s="292">
        <v>0</v>
      </c>
      <c r="BQ32" s="289">
        <v>0</v>
      </c>
      <c r="BR32" s="289">
        <v>0</v>
      </c>
      <c r="BS32" s="289">
        <v>0</v>
      </c>
      <c r="BT32" s="289">
        <v>0</v>
      </c>
      <c r="BU32" s="289"/>
      <c r="BV32" s="289"/>
      <c r="BW32" s="289"/>
      <c r="BX32" s="289"/>
      <c r="BY32" s="289"/>
      <c r="BZ32" s="289"/>
      <c r="CA32" s="290"/>
      <c r="CB32" s="291">
        <f>SUM(BP32:CA32)</f>
        <v>0</v>
      </c>
      <c r="CC32" s="293">
        <v>0</v>
      </c>
      <c r="CD32" s="294">
        <v>0</v>
      </c>
      <c r="CE32" s="294">
        <v>0</v>
      </c>
      <c r="CF32" s="294">
        <v>0</v>
      </c>
      <c r="CG32" s="294">
        <v>0</v>
      </c>
      <c r="CH32" s="294"/>
      <c r="CI32" s="294"/>
      <c r="CJ32" s="294"/>
      <c r="CK32" s="294"/>
      <c r="CL32" s="294"/>
      <c r="CM32" s="294"/>
      <c r="CN32" s="295"/>
      <c r="CO32" s="296">
        <f>SUM(CC32:CN32)</f>
        <v>0</v>
      </c>
      <c r="CP32" s="293">
        <v>0</v>
      </c>
      <c r="CQ32" s="294">
        <v>0</v>
      </c>
      <c r="CR32" s="294">
        <v>0</v>
      </c>
      <c r="CS32" s="294">
        <v>0</v>
      </c>
      <c r="CT32" s="294">
        <v>0</v>
      </c>
      <c r="CU32" s="294"/>
      <c r="CV32" s="294"/>
      <c r="CW32" s="294"/>
      <c r="CX32" s="294"/>
      <c r="CY32" s="294"/>
      <c r="CZ32" s="294"/>
      <c r="DA32" s="295"/>
      <c r="DB32" s="296">
        <f>SUM(CP32:DA32)</f>
        <v>0</v>
      </c>
      <c r="DC32" s="539">
        <f>AZ32-BO32-CO32</f>
        <v>164</v>
      </c>
      <c r="DD32" s="540">
        <f>J32</f>
        <v>0</v>
      </c>
      <c r="DE32" s="541">
        <f>BB32-CB32-DB32</f>
        <v>1</v>
      </c>
      <c r="DF32" s="494">
        <f>SUM(DC32:DE32)-DD32</f>
        <v>165</v>
      </c>
      <c r="DG32" s="297">
        <f>BO32</f>
        <v>76</v>
      </c>
      <c r="DH32" s="471">
        <f>BC32/DU32</f>
        <v>2.7272727272727271E-2</v>
      </c>
      <c r="DI32" s="472">
        <f>BD32/DU32</f>
        <v>4.0909090909090909E-2</v>
      </c>
      <c r="DJ32" s="472">
        <f>BE32/DU32</f>
        <v>3.4090909090909088E-2</v>
      </c>
      <c r="DK32" s="472">
        <f>BF32/DU32</f>
        <v>3.1818181818181815E-2</v>
      </c>
      <c r="DL32" s="472">
        <f>BG32/DU32</f>
        <v>3.8636363636363635E-2</v>
      </c>
      <c r="DM32" s="473"/>
      <c r="DN32" s="473"/>
      <c r="DO32" s="473"/>
      <c r="DP32" s="473"/>
      <c r="DQ32" s="473"/>
      <c r="DR32" s="474"/>
      <c r="DS32" s="475"/>
      <c r="DT32" s="672">
        <f>SUM(DH32:DS32)</f>
        <v>0.17272727272727273</v>
      </c>
      <c r="DU32" s="284">
        <v>440</v>
      </c>
      <c r="DV32" s="284">
        <f>DU32/12</f>
        <v>36.666666666666664</v>
      </c>
      <c r="DW32" s="505">
        <f>DU32*1.3</f>
        <v>572</v>
      </c>
      <c r="DX32" s="506">
        <f>DU32*1.7</f>
        <v>748</v>
      </c>
      <c r="DY32" s="298">
        <v>46</v>
      </c>
      <c r="DZ32" s="299">
        <v>21</v>
      </c>
      <c r="EA32" s="298">
        <v>76</v>
      </c>
      <c r="EB32" s="299">
        <v>60</v>
      </c>
      <c r="EC32" s="298">
        <v>155</v>
      </c>
      <c r="ED32" s="818">
        <v>89</v>
      </c>
      <c r="EE32" s="298">
        <v>390</v>
      </c>
      <c r="EF32" s="299">
        <v>108</v>
      </c>
      <c r="EG32" s="355">
        <v>559</v>
      </c>
      <c r="EH32" s="818">
        <v>134</v>
      </c>
      <c r="EI32" s="34"/>
      <c r="EJ32" s="35"/>
      <c r="EK32" s="34"/>
      <c r="EL32" s="35"/>
      <c r="EM32" s="34"/>
      <c r="EN32" s="35"/>
      <c r="EO32" s="34"/>
      <c r="EP32" s="35"/>
      <c r="EQ32" s="34"/>
      <c r="ER32" s="35"/>
      <c r="ES32" s="34"/>
      <c r="ET32" s="35"/>
      <c r="EU32" s="34"/>
      <c r="EV32" s="38"/>
      <c r="EW32" s="811"/>
    </row>
    <row r="33" spans="1:153" ht="120" customHeight="1" thickTop="1" x14ac:dyDescent="0.25">
      <c r="A33" s="616">
        <v>28</v>
      </c>
      <c r="B33" s="786" t="s">
        <v>77</v>
      </c>
      <c r="C33" s="796" t="s">
        <v>183</v>
      </c>
      <c r="D33" s="551">
        <v>869</v>
      </c>
      <c r="E33" s="755">
        <v>33</v>
      </c>
      <c r="F33" s="103">
        <v>498</v>
      </c>
      <c r="G33" s="104">
        <v>210</v>
      </c>
      <c r="H33" s="104">
        <v>163</v>
      </c>
      <c r="I33" s="104">
        <v>117</v>
      </c>
      <c r="J33" s="105">
        <v>0</v>
      </c>
      <c r="K33" s="106">
        <f t="shared" si="27"/>
        <v>988</v>
      </c>
      <c r="L33" s="270">
        <v>38</v>
      </c>
      <c r="M33" s="270">
        <v>24</v>
      </c>
      <c r="N33" s="270">
        <v>96</v>
      </c>
      <c r="O33" s="270">
        <v>136</v>
      </c>
      <c r="P33" s="744">
        <v>195</v>
      </c>
      <c r="Q33" s="107"/>
      <c r="R33" s="107"/>
      <c r="S33" s="107"/>
      <c r="T33" s="107"/>
      <c r="U33" s="107"/>
      <c r="V33" s="107"/>
      <c r="W33" s="108"/>
      <c r="X33" s="552">
        <f t="shared" si="7"/>
        <v>489</v>
      </c>
      <c r="Y33" s="553">
        <v>27</v>
      </c>
      <c r="Z33" s="554">
        <v>26</v>
      </c>
      <c r="AA33" s="554">
        <v>57</v>
      </c>
      <c r="AB33" s="554">
        <v>31</v>
      </c>
      <c r="AC33" s="554">
        <v>64</v>
      </c>
      <c r="AD33" s="554"/>
      <c r="AE33" s="554"/>
      <c r="AF33" s="554"/>
      <c r="AG33" s="554"/>
      <c r="AH33" s="554"/>
      <c r="AI33" s="554"/>
      <c r="AJ33" s="555"/>
      <c r="AK33" s="556">
        <f t="shared" si="8"/>
        <v>205</v>
      </c>
      <c r="AL33" s="109">
        <v>9</v>
      </c>
      <c r="AM33" s="554">
        <v>0</v>
      </c>
      <c r="AN33" s="554">
        <v>12</v>
      </c>
      <c r="AO33" s="554">
        <v>7</v>
      </c>
      <c r="AP33" s="554">
        <v>6</v>
      </c>
      <c r="AQ33" s="554"/>
      <c r="AR33" s="554"/>
      <c r="AS33" s="554"/>
      <c r="AT33" s="554"/>
      <c r="AU33" s="554"/>
      <c r="AV33" s="554"/>
      <c r="AW33" s="555"/>
      <c r="AX33" s="556">
        <f t="shared" si="9"/>
        <v>34</v>
      </c>
      <c r="AY33" s="110">
        <f t="shared" si="10"/>
        <v>239</v>
      </c>
      <c r="AZ33" s="557">
        <f t="shared" si="1"/>
        <v>703</v>
      </c>
      <c r="BA33" s="558">
        <f t="shared" si="2"/>
        <v>0</v>
      </c>
      <c r="BB33" s="559">
        <f t="shared" si="3"/>
        <v>244</v>
      </c>
      <c r="BC33" s="560">
        <v>50</v>
      </c>
      <c r="BD33" s="561">
        <v>35</v>
      </c>
      <c r="BE33" s="561">
        <v>49</v>
      </c>
      <c r="BF33" s="561">
        <v>42</v>
      </c>
      <c r="BG33" s="561">
        <v>60</v>
      </c>
      <c r="BH33" s="561"/>
      <c r="BI33" s="561"/>
      <c r="BJ33" s="561"/>
      <c r="BK33" s="561"/>
      <c r="BL33" s="561"/>
      <c r="BM33" s="561"/>
      <c r="BN33" s="561"/>
      <c r="BO33" s="562">
        <f t="shared" si="11"/>
        <v>236</v>
      </c>
      <c r="BP33" s="563">
        <v>1</v>
      </c>
      <c r="BQ33" s="564">
        <v>0</v>
      </c>
      <c r="BR33" s="564">
        <v>0</v>
      </c>
      <c r="BS33" s="564">
        <v>9</v>
      </c>
      <c r="BT33" s="564">
        <v>3</v>
      </c>
      <c r="BU33" s="564"/>
      <c r="BV33" s="564"/>
      <c r="BW33" s="564"/>
      <c r="BX33" s="564"/>
      <c r="BY33" s="564"/>
      <c r="BZ33" s="564"/>
      <c r="CA33" s="565"/>
      <c r="CB33" s="562">
        <f t="shared" si="12"/>
        <v>13</v>
      </c>
      <c r="CC33" s="566">
        <v>0</v>
      </c>
      <c r="CD33" s="567">
        <v>0</v>
      </c>
      <c r="CE33" s="567">
        <v>1</v>
      </c>
      <c r="CF33" s="567">
        <v>0</v>
      </c>
      <c r="CG33" s="567">
        <v>0</v>
      </c>
      <c r="CH33" s="567"/>
      <c r="CI33" s="567"/>
      <c r="CJ33" s="567"/>
      <c r="CK33" s="567"/>
      <c r="CL33" s="567"/>
      <c r="CM33" s="567"/>
      <c r="CN33" s="568"/>
      <c r="CO33" s="569">
        <f t="shared" si="13"/>
        <v>1</v>
      </c>
      <c r="CP33" s="566">
        <v>0</v>
      </c>
      <c r="CQ33" s="567">
        <v>0</v>
      </c>
      <c r="CR33" s="567">
        <v>0</v>
      </c>
      <c r="CS33" s="567">
        <v>15</v>
      </c>
      <c r="CT33" s="567">
        <v>0</v>
      </c>
      <c r="CU33" s="567"/>
      <c r="CV33" s="567"/>
      <c r="CW33" s="567"/>
      <c r="CX33" s="567"/>
      <c r="CY33" s="567"/>
      <c r="CZ33" s="567"/>
      <c r="DA33" s="568"/>
      <c r="DB33" s="569">
        <f t="shared" si="14"/>
        <v>15</v>
      </c>
      <c r="DC33" s="570">
        <f>AZ33-BO33-CO33</f>
        <v>466</v>
      </c>
      <c r="DD33" s="571">
        <f t="shared" si="4"/>
        <v>0</v>
      </c>
      <c r="DE33" s="572">
        <f t="shared" si="16"/>
        <v>216</v>
      </c>
      <c r="DF33" s="573">
        <f t="shared" ref="DF33:DF36" si="38">SUM(DC33:DE33)-DD33</f>
        <v>682</v>
      </c>
      <c r="DG33" s="116">
        <f t="shared" si="17"/>
        <v>236</v>
      </c>
      <c r="DH33" s="574">
        <f t="shared" si="18"/>
        <v>8.3333333333333329E-2</v>
      </c>
      <c r="DI33" s="575">
        <f t="shared" si="5"/>
        <v>5.8333333333333334E-2</v>
      </c>
      <c r="DJ33" s="575">
        <f t="shared" si="6"/>
        <v>8.1666666666666665E-2</v>
      </c>
      <c r="DK33" s="575">
        <f t="shared" si="19"/>
        <v>7.0000000000000007E-2</v>
      </c>
      <c r="DL33" s="575">
        <f t="shared" si="20"/>
        <v>0.1</v>
      </c>
      <c r="DM33" s="576"/>
      <c r="DN33" s="576"/>
      <c r="DO33" s="576"/>
      <c r="DP33" s="576"/>
      <c r="DQ33" s="576"/>
      <c r="DR33" s="577"/>
      <c r="DS33" s="578"/>
      <c r="DT33" s="579">
        <f t="shared" si="21"/>
        <v>0.39333333333333331</v>
      </c>
      <c r="DU33" s="556">
        <v>600</v>
      </c>
      <c r="DV33" s="110">
        <f>DU33/12</f>
        <v>50</v>
      </c>
      <c r="DW33" s="580">
        <f t="shared" si="23"/>
        <v>780</v>
      </c>
      <c r="DX33" s="581">
        <f t="shared" si="24"/>
        <v>1020</v>
      </c>
      <c r="DY33" s="119"/>
      <c r="DZ33" s="120"/>
      <c r="EA33" s="119"/>
      <c r="EB33" s="120"/>
      <c r="EC33" s="119"/>
      <c r="ED33" s="819"/>
      <c r="EE33" s="166"/>
      <c r="EF33" s="167"/>
      <c r="EG33" s="528"/>
      <c r="EH33" s="819"/>
      <c r="EI33" s="166"/>
      <c r="EJ33" s="167"/>
      <c r="EK33" s="166"/>
      <c r="EL33" s="167"/>
      <c r="EM33" s="119"/>
      <c r="EN33" s="120"/>
      <c r="EO33" s="119"/>
      <c r="EP33" s="120"/>
      <c r="EQ33" s="119"/>
      <c r="ER33" s="120"/>
      <c r="ES33" s="119"/>
      <c r="ET33" s="120"/>
      <c r="EU33" s="119"/>
      <c r="EV33" s="121"/>
      <c r="EW33" s="811"/>
    </row>
    <row r="34" spans="1:153" ht="120" customHeight="1" x14ac:dyDescent="0.25">
      <c r="A34" s="337">
        <v>29</v>
      </c>
      <c r="B34" s="782" t="s">
        <v>78</v>
      </c>
      <c r="C34" s="792" t="s">
        <v>184</v>
      </c>
      <c r="D34" s="377">
        <v>1214</v>
      </c>
      <c r="E34" s="751">
        <v>53</v>
      </c>
      <c r="F34" s="10">
        <v>606</v>
      </c>
      <c r="G34" s="12">
        <v>518</v>
      </c>
      <c r="H34" s="12">
        <v>91</v>
      </c>
      <c r="I34" s="12">
        <v>133</v>
      </c>
      <c r="J34" s="13">
        <v>0</v>
      </c>
      <c r="K34" s="14">
        <f t="shared" si="27"/>
        <v>1348</v>
      </c>
      <c r="L34" s="15">
        <v>36</v>
      </c>
      <c r="M34" s="15">
        <v>19</v>
      </c>
      <c r="N34" s="15">
        <v>91</v>
      </c>
      <c r="O34" s="15">
        <v>129</v>
      </c>
      <c r="P34" s="739">
        <v>175</v>
      </c>
      <c r="Q34" s="16"/>
      <c r="R34" s="16"/>
      <c r="S34" s="16"/>
      <c r="T34" s="16"/>
      <c r="U34" s="16"/>
      <c r="V34" s="16"/>
      <c r="W34" s="17"/>
      <c r="X34" s="122">
        <f t="shared" si="7"/>
        <v>450</v>
      </c>
      <c r="Y34" s="123">
        <v>18</v>
      </c>
      <c r="Z34" s="124">
        <v>19</v>
      </c>
      <c r="AA34" s="124">
        <v>40</v>
      </c>
      <c r="AB34" s="124">
        <v>50</v>
      </c>
      <c r="AC34" s="124">
        <v>38</v>
      </c>
      <c r="AD34" s="124"/>
      <c r="AE34" s="124"/>
      <c r="AF34" s="124"/>
      <c r="AG34" s="124"/>
      <c r="AH34" s="124"/>
      <c r="AI34" s="124"/>
      <c r="AJ34" s="125"/>
      <c r="AK34" s="126">
        <f t="shared" si="8"/>
        <v>165</v>
      </c>
      <c r="AL34" s="19">
        <v>8</v>
      </c>
      <c r="AM34" s="124">
        <v>7</v>
      </c>
      <c r="AN34" s="124">
        <v>15</v>
      </c>
      <c r="AO34" s="124">
        <v>9</v>
      </c>
      <c r="AP34" s="124">
        <v>18</v>
      </c>
      <c r="AQ34" s="124"/>
      <c r="AR34" s="124"/>
      <c r="AS34" s="124"/>
      <c r="AT34" s="124"/>
      <c r="AU34" s="124"/>
      <c r="AV34" s="124"/>
      <c r="AW34" s="125"/>
      <c r="AX34" s="126">
        <f t="shared" si="9"/>
        <v>57</v>
      </c>
      <c r="AY34" s="22">
        <f t="shared" si="10"/>
        <v>222</v>
      </c>
      <c r="AZ34" s="205">
        <f t="shared" si="1"/>
        <v>771</v>
      </c>
      <c r="BA34" s="206">
        <f t="shared" si="2"/>
        <v>0</v>
      </c>
      <c r="BB34" s="207">
        <f t="shared" si="3"/>
        <v>575</v>
      </c>
      <c r="BC34" s="384">
        <v>18</v>
      </c>
      <c r="BD34" s="385">
        <v>24</v>
      </c>
      <c r="BE34" s="385">
        <v>22</v>
      </c>
      <c r="BF34" s="385">
        <v>38</v>
      </c>
      <c r="BG34" s="385">
        <v>41</v>
      </c>
      <c r="BH34" s="385"/>
      <c r="BI34" s="385"/>
      <c r="BJ34" s="385"/>
      <c r="BK34" s="385"/>
      <c r="BL34" s="385"/>
      <c r="BM34" s="385"/>
      <c r="BN34" s="385"/>
      <c r="BO34" s="129">
        <f t="shared" si="11"/>
        <v>143</v>
      </c>
      <c r="BP34" s="130">
        <v>1</v>
      </c>
      <c r="BQ34" s="127">
        <v>1</v>
      </c>
      <c r="BR34" s="127">
        <v>7</v>
      </c>
      <c r="BS34" s="127">
        <v>12</v>
      </c>
      <c r="BT34" s="127">
        <v>18</v>
      </c>
      <c r="BU34" s="127"/>
      <c r="BV34" s="127"/>
      <c r="BW34" s="127"/>
      <c r="BX34" s="127"/>
      <c r="BY34" s="127"/>
      <c r="BZ34" s="127"/>
      <c r="CA34" s="128"/>
      <c r="CB34" s="129">
        <f t="shared" si="12"/>
        <v>39</v>
      </c>
      <c r="CC34" s="131">
        <v>0</v>
      </c>
      <c r="CD34" s="132">
        <v>2</v>
      </c>
      <c r="CE34" s="132">
        <v>1</v>
      </c>
      <c r="CF34" s="132">
        <v>0</v>
      </c>
      <c r="CG34" s="132">
        <v>1</v>
      </c>
      <c r="CH34" s="132"/>
      <c r="CI34" s="132"/>
      <c r="CJ34" s="132"/>
      <c r="CK34" s="132"/>
      <c r="CL34" s="132"/>
      <c r="CM34" s="132"/>
      <c r="CN34" s="133"/>
      <c r="CO34" s="134">
        <f t="shared" si="13"/>
        <v>4</v>
      </c>
      <c r="CP34" s="131">
        <v>0</v>
      </c>
      <c r="CQ34" s="132">
        <v>6</v>
      </c>
      <c r="CR34" s="132">
        <v>0</v>
      </c>
      <c r="CS34" s="132">
        <v>0</v>
      </c>
      <c r="CT34" s="132">
        <v>0</v>
      </c>
      <c r="CU34" s="132"/>
      <c r="CV34" s="132"/>
      <c r="CW34" s="132"/>
      <c r="CX34" s="132"/>
      <c r="CY34" s="132"/>
      <c r="CZ34" s="132"/>
      <c r="DA34" s="133"/>
      <c r="DB34" s="134">
        <f t="shared" si="14"/>
        <v>6</v>
      </c>
      <c r="DC34" s="532">
        <f t="shared" si="15"/>
        <v>624</v>
      </c>
      <c r="DD34" s="533">
        <f t="shared" si="4"/>
        <v>0</v>
      </c>
      <c r="DE34" s="534">
        <f t="shared" si="16"/>
        <v>530</v>
      </c>
      <c r="DF34" s="492">
        <f t="shared" si="38"/>
        <v>1154</v>
      </c>
      <c r="DG34" s="33">
        <f t="shared" si="17"/>
        <v>143</v>
      </c>
      <c r="DH34" s="461">
        <f t="shared" si="18"/>
        <v>0.03</v>
      </c>
      <c r="DI34" s="462">
        <f t="shared" si="5"/>
        <v>0.04</v>
      </c>
      <c r="DJ34" s="462">
        <f t="shared" si="6"/>
        <v>3.6666666666666667E-2</v>
      </c>
      <c r="DK34" s="462">
        <f t="shared" si="19"/>
        <v>6.3333333333333339E-2</v>
      </c>
      <c r="DL34" s="462">
        <f t="shared" si="20"/>
        <v>6.8333333333333329E-2</v>
      </c>
      <c r="DM34" s="463"/>
      <c r="DN34" s="463"/>
      <c r="DO34" s="463"/>
      <c r="DP34" s="463"/>
      <c r="DQ34" s="463"/>
      <c r="DR34" s="464"/>
      <c r="DS34" s="465"/>
      <c r="DT34" s="525">
        <f t="shared" si="21"/>
        <v>0.23833333333333334</v>
      </c>
      <c r="DU34" s="126">
        <v>600</v>
      </c>
      <c r="DV34" s="22">
        <f t="shared" ref="DV34:DV44" si="39">DU34/12</f>
        <v>50</v>
      </c>
      <c r="DW34" s="501">
        <f t="shared" si="23"/>
        <v>780</v>
      </c>
      <c r="DX34" s="502">
        <f t="shared" si="24"/>
        <v>1020</v>
      </c>
      <c r="DY34" s="34"/>
      <c r="DZ34" s="35"/>
      <c r="EA34" s="34"/>
      <c r="EB34" s="35"/>
      <c r="EC34" s="34"/>
      <c r="ED34" s="814"/>
      <c r="EE34" s="36"/>
      <c r="EF34" s="37"/>
      <c r="EG34" s="327"/>
      <c r="EH34" s="814"/>
      <c r="EI34" s="36"/>
      <c r="EJ34" s="37"/>
      <c r="EK34" s="36"/>
      <c r="EL34" s="37"/>
      <c r="EM34" s="34"/>
      <c r="EN34" s="35"/>
      <c r="EO34" s="34"/>
      <c r="EP34" s="35"/>
      <c r="EQ34" s="34"/>
      <c r="ER34" s="35"/>
      <c r="ES34" s="34"/>
      <c r="ET34" s="35"/>
      <c r="EU34" s="34"/>
      <c r="EV34" s="38"/>
      <c r="EW34" s="811"/>
    </row>
    <row r="35" spans="1:153" ht="120" customHeight="1" x14ac:dyDescent="0.25">
      <c r="A35" s="337">
        <v>30</v>
      </c>
      <c r="B35" s="782" t="s">
        <v>79</v>
      </c>
      <c r="C35" s="792" t="s">
        <v>185</v>
      </c>
      <c r="D35" s="377">
        <v>472</v>
      </c>
      <c r="E35" s="751">
        <v>28</v>
      </c>
      <c r="F35" s="10">
        <v>289</v>
      </c>
      <c r="G35" s="12">
        <v>159</v>
      </c>
      <c r="H35" s="12">
        <v>24</v>
      </c>
      <c r="I35" s="12">
        <v>154</v>
      </c>
      <c r="J35" s="13">
        <v>0</v>
      </c>
      <c r="K35" s="14">
        <f t="shared" si="27"/>
        <v>626</v>
      </c>
      <c r="L35" s="15">
        <v>35</v>
      </c>
      <c r="M35" s="15">
        <v>19</v>
      </c>
      <c r="N35" s="15">
        <v>87</v>
      </c>
      <c r="O35" s="15">
        <v>98</v>
      </c>
      <c r="P35" s="739">
        <v>173</v>
      </c>
      <c r="Q35" s="16"/>
      <c r="R35" s="16"/>
      <c r="S35" s="16"/>
      <c r="T35" s="16"/>
      <c r="U35" s="16"/>
      <c r="V35" s="16"/>
      <c r="W35" s="17"/>
      <c r="X35" s="122">
        <f t="shared" si="7"/>
        <v>412</v>
      </c>
      <c r="Y35" s="123">
        <v>34</v>
      </c>
      <c r="Z35" s="124">
        <v>16</v>
      </c>
      <c r="AA35" s="124">
        <v>33</v>
      </c>
      <c r="AB35" s="124">
        <v>42</v>
      </c>
      <c r="AC35" s="124">
        <v>38</v>
      </c>
      <c r="AD35" s="124"/>
      <c r="AE35" s="124"/>
      <c r="AF35" s="124"/>
      <c r="AG35" s="124"/>
      <c r="AH35" s="124"/>
      <c r="AI35" s="124"/>
      <c r="AJ35" s="125"/>
      <c r="AK35" s="126">
        <f t="shared" si="8"/>
        <v>163</v>
      </c>
      <c r="AL35" s="19">
        <v>15</v>
      </c>
      <c r="AM35" s="124">
        <v>4</v>
      </c>
      <c r="AN35" s="124">
        <v>10</v>
      </c>
      <c r="AO35" s="124">
        <v>3</v>
      </c>
      <c r="AP35" s="124">
        <v>9</v>
      </c>
      <c r="AQ35" s="124"/>
      <c r="AR35" s="124"/>
      <c r="AS35" s="124"/>
      <c r="AT35" s="124"/>
      <c r="AU35" s="124"/>
      <c r="AV35" s="124"/>
      <c r="AW35" s="125"/>
      <c r="AX35" s="126">
        <f t="shared" si="9"/>
        <v>41</v>
      </c>
      <c r="AY35" s="22">
        <f t="shared" si="10"/>
        <v>204</v>
      </c>
      <c r="AZ35" s="205">
        <f t="shared" si="1"/>
        <v>452</v>
      </c>
      <c r="BA35" s="206">
        <f t="shared" si="2"/>
        <v>0</v>
      </c>
      <c r="BB35" s="207">
        <f t="shared" si="3"/>
        <v>200</v>
      </c>
      <c r="BC35" s="384">
        <v>31</v>
      </c>
      <c r="BD35" s="385">
        <v>28</v>
      </c>
      <c r="BE35" s="385">
        <v>36</v>
      </c>
      <c r="BF35" s="385">
        <v>40</v>
      </c>
      <c r="BG35" s="385">
        <v>44</v>
      </c>
      <c r="BH35" s="385"/>
      <c r="BI35" s="385"/>
      <c r="BJ35" s="385"/>
      <c r="BK35" s="385"/>
      <c r="BL35" s="385"/>
      <c r="BM35" s="385"/>
      <c r="BN35" s="385"/>
      <c r="BO35" s="129">
        <f t="shared" si="11"/>
        <v>179</v>
      </c>
      <c r="BP35" s="130">
        <v>0</v>
      </c>
      <c r="BQ35" s="127">
        <v>2</v>
      </c>
      <c r="BR35" s="127">
        <v>1</v>
      </c>
      <c r="BS35" s="127">
        <v>0</v>
      </c>
      <c r="BT35" s="127">
        <v>0</v>
      </c>
      <c r="BU35" s="127"/>
      <c r="BV35" s="127"/>
      <c r="BW35" s="127"/>
      <c r="BX35" s="127"/>
      <c r="BY35" s="127"/>
      <c r="BZ35" s="127"/>
      <c r="CA35" s="128"/>
      <c r="CB35" s="129">
        <f t="shared" si="12"/>
        <v>3</v>
      </c>
      <c r="CC35" s="131">
        <v>1</v>
      </c>
      <c r="CD35" s="132">
        <v>4</v>
      </c>
      <c r="CE35" s="132">
        <v>0</v>
      </c>
      <c r="CF35" s="132">
        <v>1</v>
      </c>
      <c r="CG35" s="132">
        <v>0</v>
      </c>
      <c r="CH35" s="132"/>
      <c r="CI35" s="132"/>
      <c r="CJ35" s="132"/>
      <c r="CK35" s="132"/>
      <c r="CL35" s="132"/>
      <c r="CM35" s="132"/>
      <c r="CN35" s="133"/>
      <c r="CO35" s="134">
        <f t="shared" si="13"/>
        <v>6</v>
      </c>
      <c r="CP35" s="131">
        <v>3</v>
      </c>
      <c r="CQ35" s="132">
        <v>0</v>
      </c>
      <c r="CR35" s="132">
        <v>0</v>
      </c>
      <c r="CS35" s="132">
        <v>0</v>
      </c>
      <c r="CT35" s="132">
        <v>0</v>
      </c>
      <c r="CU35" s="132"/>
      <c r="CV35" s="132"/>
      <c r="CW35" s="132"/>
      <c r="CX35" s="132"/>
      <c r="CY35" s="132"/>
      <c r="CZ35" s="132"/>
      <c r="DA35" s="133"/>
      <c r="DB35" s="134">
        <f t="shared" si="14"/>
        <v>3</v>
      </c>
      <c r="DC35" s="532">
        <f t="shared" si="15"/>
        <v>267</v>
      </c>
      <c r="DD35" s="533">
        <f t="shared" si="4"/>
        <v>0</v>
      </c>
      <c r="DE35" s="534">
        <f t="shared" si="16"/>
        <v>194</v>
      </c>
      <c r="DF35" s="492">
        <f t="shared" si="38"/>
        <v>461</v>
      </c>
      <c r="DG35" s="33">
        <f t="shared" si="17"/>
        <v>179</v>
      </c>
      <c r="DH35" s="461">
        <f t="shared" si="18"/>
        <v>5.1666666666666666E-2</v>
      </c>
      <c r="DI35" s="462">
        <f t="shared" si="5"/>
        <v>4.6666666666666669E-2</v>
      </c>
      <c r="DJ35" s="462">
        <f t="shared" si="6"/>
        <v>0.06</v>
      </c>
      <c r="DK35" s="462">
        <f t="shared" si="19"/>
        <v>6.6666666666666666E-2</v>
      </c>
      <c r="DL35" s="462">
        <f t="shared" si="20"/>
        <v>7.3333333333333334E-2</v>
      </c>
      <c r="DM35" s="463"/>
      <c r="DN35" s="463"/>
      <c r="DO35" s="463"/>
      <c r="DP35" s="463"/>
      <c r="DQ35" s="463"/>
      <c r="DR35" s="464"/>
      <c r="DS35" s="465"/>
      <c r="DT35" s="525">
        <f t="shared" si="21"/>
        <v>0.29833333333333334</v>
      </c>
      <c r="DU35" s="126">
        <v>600</v>
      </c>
      <c r="DV35" s="22">
        <f t="shared" si="39"/>
        <v>50</v>
      </c>
      <c r="DW35" s="501">
        <f t="shared" si="23"/>
        <v>780</v>
      </c>
      <c r="DX35" s="502">
        <f t="shared" si="24"/>
        <v>1020</v>
      </c>
      <c r="DY35" s="34"/>
      <c r="DZ35" s="35"/>
      <c r="EA35" s="34"/>
      <c r="EB35" s="35"/>
      <c r="EC35" s="34"/>
      <c r="ED35" s="814"/>
      <c r="EE35" s="36"/>
      <c r="EF35" s="37"/>
      <c r="EG35" s="327"/>
      <c r="EH35" s="814"/>
      <c r="EI35" s="36"/>
      <c r="EJ35" s="37"/>
      <c r="EK35" s="36"/>
      <c r="EL35" s="37"/>
      <c r="EM35" s="34"/>
      <c r="EN35" s="35"/>
      <c r="EO35" s="34"/>
      <c r="EP35" s="35"/>
      <c r="EQ35" s="34"/>
      <c r="ER35" s="35"/>
      <c r="ES35" s="34"/>
      <c r="ET35" s="35"/>
      <c r="EU35" s="34"/>
      <c r="EV35" s="38"/>
      <c r="EW35" s="811"/>
    </row>
    <row r="36" spans="1:153" s="65" customFormat="1" ht="120" customHeight="1" x14ac:dyDescent="0.25">
      <c r="A36" s="337">
        <v>31</v>
      </c>
      <c r="B36" s="782" t="s">
        <v>80</v>
      </c>
      <c r="C36" s="792" t="s">
        <v>186</v>
      </c>
      <c r="D36" s="379">
        <v>983</v>
      </c>
      <c r="E36" s="751">
        <v>43</v>
      </c>
      <c r="F36" s="39">
        <v>304</v>
      </c>
      <c r="G36" s="41">
        <v>473</v>
      </c>
      <c r="H36" s="41">
        <v>211</v>
      </c>
      <c r="I36" s="41">
        <v>301</v>
      </c>
      <c r="J36" s="42">
        <v>0</v>
      </c>
      <c r="K36" s="43">
        <f t="shared" si="27"/>
        <v>1289</v>
      </c>
      <c r="L36" s="44">
        <v>33</v>
      </c>
      <c r="M36" s="44">
        <v>30</v>
      </c>
      <c r="N36" s="44">
        <v>121</v>
      </c>
      <c r="O36" s="44">
        <v>131</v>
      </c>
      <c r="P36" s="740">
        <v>147</v>
      </c>
      <c r="Q36" s="45"/>
      <c r="R36" s="45"/>
      <c r="S36" s="45"/>
      <c r="T36" s="45"/>
      <c r="U36" s="45"/>
      <c r="V36" s="45"/>
      <c r="W36" s="46"/>
      <c r="X36" s="364">
        <f t="shared" si="7"/>
        <v>462</v>
      </c>
      <c r="Y36" s="365">
        <v>38</v>
      </c>
      <c r="Z36" s="366">
        <v>38</v>
      </c>
      <c r="AA36" s="366">
        <v>54</v>
      </c>
      <c r="AB36" s="366">
        <v>43</v>
      </c>
      <c r="AC36" s="366">
        <v>32</v>
      </c>
      <c r="AD36" s="366"/>
      <c r="AE36" s="366"/>
      <c r="AF36" s="366"/>
      <c r="AG36" s="366"/>
      <c r="AH36" s="366"/>
      <c r="AI36" s="366"/>
      <c r="AJ36" s="367"/>
      <c r="AK36" s="368">
        <f t="shared" si="8"/>
        <v>205</v>
      </c>
      <c r="AL36" s="48">
        <v>6</v>
      </c>
      <c r="AM36" s="366">
        <v>11</v>
      </c>
      <c r="AN36" s="366">
        <v>12</v>
      </c>
      <c r="AO36" s="366">
        <v>18</v>
      </c>
      <c r="AP36" s="366">
        <v>30</v>
      </c>
      <c r="AQ36" s="366"/>
      <c r="AR36" s="366"/>
      <c r="AS36" s="366"/>
      <c r="AT36" s="366"/>
      <c r="AU36" s="366"/>
      <c r="AV36" s="366"/>
      <c r="AW36" s="367"/>
      <c r="AX36" s="368">
        <f t="shared" si="9"/>
        <v>77</v>
      </c>
      <c r="AY36" s="51">
        <f t="shared" si="10"/>
        <v>282</v>
      </c>
      <c r="AZ36" s="208">
        <f t="shared" si="1"/>
        <v>509</v>
      </c>
      <c r="BA36" s="209">
        <f t="shared" si="2"/>
        <v>0</v>
      </c>
      <c r="BB36" s="210">
        <f t="shared" si="3"/>
        <v>550</v>
      </c>
      <c r="BC36" s="515">
        <v>16</v>
      </c>
      <c r="BD36" s="516">
        <v>21</v>
      </c>
      <c r="BE36" s="516">
        <v>38</v>
      </c>
      <c r="BF36" s="516">
        <v>52</v>
      </c>
      <c r="BG36" s="516">
        <v>28</v>
      </c>
      <c r="BH36" s="516"/>
      <c r="BI36" s="516"/>
      <c r="BJ36" s="516"/>
      <c r="BK36" s="516"/>
      <c r="BL36" s="516"/>
      <c r="BM36" s="516"/>
      <c r="BN36" s="516"/>
      <c r="BO36" s="371">
        <f t="shared" si="11"/>
        <v>155</v>
      </c>
      <c r="BP36" s="372">
        <v>0</v>
      </c>
      <c r="BQ36" s="369">
        <v>7</v>
      </c>
      <c r="BR36" s="369">
        <v>8</v>
      </c>
      <c r="BS36" s="369">
        <v>3</v>
      </c>
      <c r="BT36" s="369">
        <v>14</v>
      </c>
      <c r="BU36" s="369"/>
      <c r="BV36" s="369"/>
      <c r="BW36" s="369"/>
      <c r="BX36" s="369"/>
      <c r="BY36" s="369"/>
      <c r="BZ36" s="369"/>
      <c r="CA36" s="370"/>
      <c r="CB36" s="371">
        <f t="shared" si="12"/>
        <v>32</v>
      </c>
      <c r="CC36" s="373">
        <v>0</v>
      </c>
      <c r="CD36" s="374">
        <v>0</v>
      </c>
      <c r="CE36" s="374">
        <v>0</v>
      </c>
      <c r="CF36" s="374">
        <v>0</v>
      </c>
      <c r="CG36" s="374">
        <v>0</v>
      </c>
      <c r="CH36" s="374"/>
      <c r="CI36" s="374"/>
      <c r="CJ36" s="374"/>
      <c r="CK36" s="374"/>
      <c r="CL36" s="374"/>
      <c r="CM36" s="374"/>
      <c r="CN36" s="375"/>
      <c r="CO36" s="376">
        <f t="shared" si="13"/>
        <v>0</v>
      </c>
      <c r="CP36" s="373">
        <v>0</v>
      </c>
      <c r="CQ36" s="374">
        <v>0</v>
      </c>
      <c r="CR36" s="374">
        <v>1</v>
      </c>
      <c r="CS36" s="374">
        <v>0</v>
      </c>
      <c r="CT36" s="374">
        <v>0</v>
      </c>
      <c r="CU36" s="374"/>
      <c r="CV36" s="374"/>
      <c r="CW36" s="374"/>
      <c r="CX36" s="374"/>
      <c r="CY36" s="374"/>
      <c r="CZ36" s="374"/>
      <c r="DA36" s="375"/>
      <c r="DB36" s="376">
        <f t="shared" si="14"/>
        <v>1</v>
      </c>
      <c r="DC36" s="535">
        <f t="shared" si="15"/>
        <v>354</v>
      </c>
      <c r="DD36" s="538">
        <f t="shared" si="4"/>
        <v>0</v>
      </c>
      <c r="DE36" s="537">
        <f t="shared" si="16"/>
        <v>517</v>
      </c>
      <c r="DF36" s="493">
        <f t="shared" si="38"/>
        <v>871</v>
      </c>
      <c r="DG36" s="517">
        <f t="shared" si="17"/>
        <v>155</v>
      </c>
      <c r="DH36" s="518">
        <f t="shared" si="18"/>
        <v>1.7777777777777778E-2</v>
      </c>
      <c r="DI36" s="519">
        <f t="shared" si="5"/>
        <v>2.3333333333333334E-2</v>
      </c>
      <c r="DJ36" s="519">
        <f t="shared" si="6"/>
        <v>4.2222222222222223E-2</v>
      </c>
      <c r="DK36" s="519">
        <f t="shared" si="19"/>
        <v>5.7777777777777775E-2</v>
      </c>
      <c r="DL36" s="519">
        <f t="shared" si="20"/>
        <v>3.111111111111111E-2</v>
      </c>
      <c r="DM36" s="520"/>
      <c r="DN36" s="520"/>
      <c r="DO36" s="520"/>
      <c r="DP36" s="520"/>
      <c r="DQ36" s="520"/>
      <c r="DR36" s="521"/>
      <c r="DS36" s="522"/>
      <c r="DT36" s="525">
        <f t="shared" si="21"/>
        <v>0.17222222222222225</v>
      </c>
      <c r="DU36" s="368">
        <v>900</v>
      </c>
      <c r="DV36" s="51">
        <f t="shared" si="39"/>
        <v>75</v>
      </c>
      <c r="DW36" s="503">
        <f t="shared" si="23"/>
        <v>1170</v>
      </c>
      <c r="DX36" s="504">
        <f t="shared" si="24"/>
        <v>1530</v>
      </c>
      <c r="DY36" s="60"/>
      <c r="DZ36" s="61"/>
      <c r="EA36" s="60"/>
      <c r="EB36" s="61"/>
      <c r="EC36" s="60"/>
      <c r="ED36" s="815"/>
      <c r="EE36" s="62"/>
      <c r="EF36" s="63"/>
      <c r="EG36" s="328"/>
      <c r="EH36" s="815"/>
      <c r="EI36" s="62"/>
      <c r="EJ36" s="63"/>
      <c r="EK36" s="62"/>
      <c r="EL36" s="63"/>
      <c r="EM36" s="60"/>
      <c r="EN36" s="61"/>
      <c r="EO36" s="60"/>
      <c r="EP36" s="61"/>
      <c r="EQ36" s="60"/>
      <c r="ER36" s="61"/>
      <c r="ES36" s="60"/>
      <c r="ET36" s="61"/>
      <c r="EU36" s="60"/>
      <c r="EV36" s="64"/>
      <c r="EW36" s="811"/>
    </row>
    <row r="37" spans="1:153" ht="120" customHeight="1" x14ac:dyDescent="0.25">
      <c r="A37" s="337">
        <v>32</v>
      </c>
      <c r="B37" s="782" t="s">
        <v>81</v>
      </c>
      <c r="C37" s="792" t="s">
        <v>187</v>
      </c>
      <c r="D37" s="377">
        <v>855</v>
      </c>
      <c r="E37" s="751">
        <v>33</v>
      </c>
      <c r="F37" s="10">
        <v>580</v>
      </c>
      <c r="G37" s="12">
        <v>198</v>
      </c>
      <c r="H37" s="12">
        <v>82</v>
      </c>
      <c r="I37" s="12">
        <v>180</v>
      </c>
      <c r="J37" s="13">
        <v>0</v>
      </c>
      <c r="K37" s="14">
        <f t="shared" si="27"/>
        <v>1040</v>
      </c>
      <c r="L37" s="15">
        <v>38</v>
      </c>
      <c r="M37" s="15">
        <v>21</v>
      </c>
      <c r="N37" s="15">
        <v>94</v>
      </c>
      <c r="O37" s="15">
        <v>135</v>
      </c>
      <c r="P37" s="739">
        <v>195</v>
      </c>
      <c r="Q37" s="16"/>
      <c r="R37" s="16"/>
      <c r="S37" s="16"/>
      <c r="T37" s="16"/>
      <c r="U37" s="16"/>
      <c r="V37" s="16"/>
      <c r="W37" s="17"/>
      <c r="X37" s="122">
        <f t="shared" si="7"/>
        <v>483</v>
      </c>
      <c r="Y37" s="123">
        <v>34</v>
      </c>
      <c r="Z37" s="124">
        <v>35</v>
      </c>
      <c r="AA37" s="124">
        <v>40</v>
      </c>
      <c r="AB37" s="124">
        <v>29</v>
      </c>
      <c r="AC37" s="124">
        <v>57</v>
      </c>
      <c r="AD37" s="124"/>
      <c r="AE37" s="124"/>
      <c r="AF37" s="124"/>
      <c r="AG37" s="124"/>
      <c r="AH37" s="124"/>
      <c r="AI37" s="124"/>
      <c r="AJ37" s="125"/>
      <c r="AK37" s="126">
        <f t="shared" si="8"/>
        <v>195</v>
      </c>
      <c r="AL37" s="19">
        <v>10</v>
      </c>
      <c r="AM37" s="124">
        <v>8</v>
      </c>
      <c r="AN37" s="124">
        <v>9</v>
      </c>
      <c r="AO37" s="124">
        <v>9</v>
      </c>
      <c r="AP37" s="124">
        <v>1</v>
      </c>
      <c r="AQ37" s="124"/>
      <c r="AR37" s="124"/>
      <c r="AS37" s="124"/>
      <c r="AT37" s="124"/>
      <c r="AU37" s="124"/>
      <c r="AV37" s="124"/>
      <c r="AW37" s="125"/>
      <c r="AX37" s="126">
        <f t="shared" si="9"/>
        <v>37</v>
      </c>
      <c r="AY37" s="22">
        <f t="shared" si="10"/>
        <v>232</v>
      </c>
      <c r="AZ37" s="205">
        <f t="shared" si="1"/>
        <v>775</v>
      </c>
      <c r="BA37" s="206">
        <f t="shared" si="2"/>
        <v>0</v>
      </c>
      <c r="BB37" s="207">
        <f t="shared" si="3"/>
        <v>235</v>
      </c>
      <c r="BC37" s="384">
        <v>39</v>
      </c>
      <c r="BD37" s="385">
        <v>47</v>
      </c>
      <c r="BE37" s="385">
        <v>43</v>
      </c>
      <c r="BF37" s="385">
        <v>39</v>
      </c>
      <c r="BG37" s="385">
        <v>40</v>
      </c>
      <c r="BH37" s="385"/>
      <c r="BI37" s="385"/>
      <c r="BJ37" s="385"/>
      <c r="BK37" s="385"/>
      <c r="BL37" s="385"/>
      <c r="BM37" s="385"/>
      <c r="BN37" s="385"/>
      <c r="BO37" s="129">
        <f t="shared" si="11"/>
        <v>208</v>
      </c>
      <c r="BP37" s="130">
        <v>3</v>
      </c>
      <c r="BQ37" s="127">
        <v>21</v>
      </c>
      <c r="BR37" s="127">
        <v>15</v>
      </c>
      <c r="BS37" s="127">
        <v>2</v>
      </c>
      <c r="BT37" s="127">
        <v>5</v>
      </c>
      <c r="BU37" s="127"/>
      <c r="BV37" s="127"/>
      <c r="BW37" s="127"/>
      <c r="BX37" s="127"/>
      <c r="BY37" s="127"/>
      <c r="BZ37" s="127"/>
      <c r="CA37" s="128"/>
      <c r="CB37" s="129">
        <f t="shared" si="12"/>
        <v>46</v>
      </c>
      <c r="CC37" s="131">
        <v>0</v>
      </c>
      <c r="CD37" s="132">
        <v>0</v>
      </c>
      <c r="CE37" s="132">
        <v>2</v>
      </c>
      <c r="CF37" s="132">
        <v>1</v>
      </c>
      <c r="CG37" s="132">
        <v>1</v>
      </c>
      <c r="CH37" s="132"/>
      <c r="CI37" s="132"/>
      <c r="CJ37" s="132"/>
      <c r="CK37" s="132"/>
      <c r="CL37" s="132"/>
      <c r="CM37" s="132"/>
      <c r="CN37" s="133"/>
      <c r="CO37" s="134">
        <f t="shared" si="13"/>
        <v>4</v>
      </c>
      <c r="CP37" s="131">
        <v>0</v>
      </c>
      <c r="CQ37" s="132">
        <v>0</v>
      </c>
      <c r="CR37" s="132">
        <v>0</v>
      </c>
      <c r="CS37" s="132">
        <v>2</v>
      </c>
      <c r="CT37" s="132">
        <v>0</v>
      </c>
      <c r="CU37" s="132"/>
      <c r="CV37" s="132"/>
      <c r="CW37" s="132"/>
      <c r="CX37" s="132"/>
      <c r="CY37" s="132"/>
      <c r="CZ37" s="132"/>
      <c r="DA37" s="133"/>
      <c r="DB37" s="134">
        <f t="shared" si="14"/>
        <v>2</v>
      </c>
      <c r="DC37" s="532">
        <f t="shared" si="15"/>
        <v>563</v>
      </c>
      <c r="DD37" s="533">
        <f t="shared" si="4"/>
        <v>0</v>
      </c>
      <c r="DE37" s="534">
        <f t="shared" si="16"/>
        <v>187</v>
      </c>
      <c r="DF37" s="492">
        <f t="shared" ref="DF37" si="40">SUM(DC37:DE37)-DD37</f>
        <v>750</v>
      </c>
      <c r="DG37" s="33">
        <f t="shared" si="17"/>
        <v>208</v>
      </c>
      <c r="DH37" s="461">
        <f t="shared" si="18"/>
        <v>6.5000000000000002E-2</v>
      </c>
      <c r="DI37" s="462">
        <f t="shared" si="5"/>
        <v>7.8333333333333338E-2</v>
      </c>
      <c r="DJ37" s="462">
        <f t="shared" si="6"/>
        <v>7.166666666666667E-2</v>
      </c>
      <c r="DK37" s="462">
        <f t="shared" si="19"/>
        <v>6.5000000000000002E-2</v>
      </c>
      <c r="DL37" s="462">
        <f t="shared" si="20"/>
        <v>6.6666666666666666E-2</v>
      </c>
      <c r="DM37" s="463"/>
      <c r="DN37" s="463"/>
      <c r="DO37" s="463"/>
      <c r="DP37" s="463"/>
      <c r="DQ37" s="463"/>
      <c r="DR37" s="464"/>
      <c r="DS37" s="465"/>
      <c r="DT37" s="525">
        <f t="shared" si="21"/>
        <v>0.34666666666666668</v>
      </c>
      <c r="DU37" s="126">
        <v>600</v>
      </c>
      <c r="DV37" s="22">
        <f t="shared" si="39"/>
        <v>50</v>
      </c>
      <c r="DW37" s="501">
        <f t="shared" si="23"/>
        <v>780</v>
      </c>
      <c r="DX37" s="502">
        <f t="shared" si="24"/>
        <v>1020</v>
      </c>
      <c r="DY37" s="34"/>
      <c r="DZ37" s="35"/>
      <c r="EA37" s="34"/>
      <c r="EB37" s="35"/>
      <c r="EC37" s="34"/>
      <c r="ED37" s="814"/>
      <c r="EE37" s="36"/>
      <c r="EF37" s="37"/>
      <c r="EG37" s="327"/>
      <c r="EH37" s="814"/>
      <c r="EI37" s="36"/>
      <c r="EJ37" s="37"/>
      <c r="EK37" s="36"/>
      <c r="EL37" s="37"/>
      <c r="EM37" s="34"/>
      <c r="EN37" s="35"/>
      <c r="EO37" s="34"/>
      <c r="EP37" s="35"/>
      <c r="EQ37" s="34"/>
      <c r="ER37" s="35"/>
      <c r="ES37" s="34"/>
      <c r="ET37" s="35"/>
      <c r="EU37" s="34"/>
      <c r="EV37" s="38"/>
      <c r="EW37" s="811"/>
    </row>
    <row r="38" spans="1:153" ht="120" customHeight="1" thickBot="1" x14ac:dyDescent="0.3">
      <c r="A38" s="617">
        <v>33</v>
      </c>
      <c r="B38" s="787" t="s">
        <v>82</v>
      </c>
      <c r="C38" s="797" t="s">
        <v>188</v>
      </c>
      <c r="D38" s="427">
        <v>824</v>
      </c>
      <c r="E38" s="756">
        <v>21</v>
      </c>
      <c r="F38" s="428">
        <v>483</v>
      </c>
      <c r="G38" s="618">
        <v>269</v>
      </c>
      <c r="H38" s="618">
        <v>72</v>
      </c>
      <c r="I38" s="618">
        <v>141</v>
      </c>
      <c r="J38" s="619">
        <v>0</v>
      </c>
      <c r="K38" s="431">
        <f t="shared" si="27"/>
        <v>965</v>
      </c>
      <c r="L38" s="432">
        <v>36</v>
      </c>
      <c r="M38" s="432">
        <v>25</v>
      </c>
      <c r="N38" s="432">
        <v>98</v>
      </c>
      <c r="O38" s="432">
        <v>147</v>
      </c>
      <c r="P38" s="745">
        <v>203</v>
      </c>
      <c r="Q38" s="433"/>
      <c r="R38" s="433"/>
      <c r="S38" s="433"/>
      <c r="T38" s="433"/>
      <c r="U38" s="433"/>
      <c r="V38" s="433"/>
      <c r="W38" s="434"/>
      <c r="X38" s="620">
        <f t="shared" si="7"/>
        <v>509</v>
      </c>
      <c r="Y38" s="454">
        <v>35</v>
      </c>
      <c r="Z38" s="621">
        <v>28</v>
      </c>
      <c r="AA38" s="621">
        <v>41</v>
      </c>
      <c r="AB38" s="621">
        <v>44</v>
      </c>
      <c r="AC38" s="621">
        <v>49</v>
      </c>
      <c r="AD38" s="621"/>
      <c r="AE38" s="621"/>
      <c r="AF38" s="621"/>
      <c r="AG38" s="621"/>
      <c r="AH38" s="621"/>
      <c r="AI38" s="621"/>
      <c r="AJ38" s="622"/>
      <c r="AK38" s="623">
        <f t="shared" si="8"/>
        <v>197</v>
      </c>
      <c r="AL38" s="436">
        <v>10</v>
      </c>
      <c r="AM38" s="621">
        <v>4</v>
      </c>
      <c r="AN38" s="621">
        <v>16</v>
      </c>
      <c r="AO38" s="621">
        <v>6</v>
      </c>
      <c r="AP38" s="621">
        <v>14</v>
      </c>
      <c r="AQ38" s="621"/>
      <c r="AR38" s="621"/>
      <c r="AS38" s="621"/>
      <c r="AT38" s="621"/>
      <c r="AU38" s="621"/>
      <c r="AV38" s="621"/>
      <c r="AW38" s="622"/>
      <c r="AX38" s="623">
        <f t="shared" si="9"/>
        <v>50</v>
      </c>
      <c r="AY38" s="439">
        <f t="shared" si="10"/>
        <v>247</v>
      </c>
      <c r="AZ38" s="440">
        <f t="shared" ref="AZ38:AZ69" si="41">F38+J38+AK38</f>
        <v>680</v>
      </c>
      <c r="BA38" s="441">
        <f t="shared" ref="BA38:BA69" si="42">J38</f>
        <v>0</v>
      </c>
      <c r="BB38" s="442">
        <f t="shared" ref="BB38:BB69" si="43">G38+AX38</f>
        <v>319</v>
      </c>
      <c r="BC38" s="418">
        <v>21</v>
      </c>
      <c r="BD38" s="419">
        <v>29</v>
      </c>
      <c r="BE38" s="419">
        <v>42</v>
      </c>
      <c r="BF38" s="419">
        <v>48</v>
      </c>
      <c r="BG38" s="419">
        <v>45</v>
      </c>
      <c r="BH38" s="419"/>
      <c r="BI38" s="419"/>
      <c r="BJ38" s="419"/>
      <c r="BK38" s="419"/>
      <c r="BL38" s="419"/>
      <c r="BM38" s="419"/>
      <c r="BN38" s="419"/>
      <c r="BO38" s="624">
        <f t="shared" si="11"/>
        <v>185</v>
      </c>
      <c r="BP38" s="625">
        <v>1</v>
      </c>
      <c r="BQ38" s="626">
        <v>0</v>
      </c>
      <c r="BR38" s="626">
        <v>0</v>
      </c>
      <c r="BS38" s="626">
        <v>2</v>
      </c>
      <c r="BT38" s="626">
        <v>6</v>
      </c>
      <c r="BU38" s="626"/>
      <c r="BV38" s="626"/>
      <c r="BW38" s="626"/>
      <c r="BX38" s="626"/>
      <c r="BY38" s="626"/>
      <c r="BZ38" s="626"/>
      <c r="CA38" s="627"/>
      <c r="CB38" s="624">
        <f t="shared" si="12"/>
        <v>9</v>
      </c>
      <c r="CC38" s="628">
        <v>1</v>
      </c>
      <c r="CD38" s="629">
        <v>0</v>
      </c>
      <c r="CE38" s="629">
        <v>0</v>
      </c>
      <c r="CF38" s="629">
        <v>0</v>
      </c>
      <c r="CG38" s="629">
        <v>0</v>
      </c>
      <c r="CH38" s="629"/>
      <c r="CI38" s="629"/>
      <c r="CJ38" s="629"/>
      <c r="CK38" s="629"/>
      <c r="CL38" s="629"/>
      <c r="CM38" s="629"/>
      <c r="CN38" s="630"/>
      <c r="CO38" s="631">
        <f t="shared" si="13"/>
        <v>1</v>
      </c>
      <c r="CP38" s="628">
        <v>0</v>
      </c>
      <c r="CQ38" s="629">
        <v>0</v>
      </c>
      <c r="CR38" s="629">
        <v>0</v>
      </c>
      <c r="CS38" s="629">
        <v>0</v>
      </c>
      <c r="CT38" s="629">
        <v>2</v>
      </c>
      <c r="CU38" s="629"/>
      <c r="CV38" s="629"/>
      <c r="CW38" s="629"/>
      <c r="CX38" s="629"/>
      <c r="CY38" s="629"/>
      <c r="CZ38" s="629"/>
      <c r="DA38" s="630"/>
      <c r="DB38" s="631">
        <f t="shared" si="14"/>
        <v>2</v>
      </c>
      <c r="DC38" s="548">
        <f>AZ38-BO38-CO38</f>
        <v>494</v>
      </c>
      <c r="DD38" s="549">
        <f t="shared" si="4"/>
        <v>0</v>
      </c>
      <c r="DE38" s="550">
        <f t="shared" si="16"/>
        <v>308</v>
      </c>
      <c r="DF38" s="498">
        <f t="shared" si="26"/>
        <v>802</v>
      </c>
      <c r="DG38" s="451">
        <f t="shared" si="17"/>
        <v>185</v>
      </c>
      <c r="DH38" s="466">
        <f t="shared" ref="DH38:DH85" si="44">BC38/DU38</f>
        <v>3.5000000000000003E-2</v>
      </c>
      <c r="DI38" s="467">
        <f t="shared" ref="DI38:DI85" si="45">BD38/DU38</f>
        <v>4.8333333333333332E-2</v>
      </c>
      <c r="DJ38" s="467">
        <f t="shared" ref="DJ38:DJ85" si="46">BE38/DU38</f>
        <v>7.0000000000000007E-2</v>
      </c>
      <c r="DK38" s="467">
        <f t="shared" ref="DK38:DK85" si="47">BF38/DU38</f>
        <v>0.08</v>
      </c>
      <c r="DL38" s="467">
        <f t="shared" si="20"/>
        <v>7.4999999999999997E-2</v>
      </c>
      <c r="DM38" s="468"/>
      <c r="DN38" s="468"/>
      <c r="DO38" s="468"/>
      <c r="DP38" s="468"/>
      <c r="DQ38" s="468"/>
      <c r="DR38" s="469"/>
      <c r="DS38" s="470"/>
      <c r="DT38" s="582">
        <f t="shared" si="21"/>
        <v>0.30833333333333335</v>
      </c>
      <c r="DU38" s="623">
        <v>600</v>
      </c>
      <c r="DV38" s="439">
        <f t="shared" si="39"/>
        <v>50</v>
      </c>
      <c r="DW38" s="513">
        <f t="shared" si="23"/>
        <v>780</v>
      </c>
      <c r="DX38" s="514">
        <f t="shared" si="24"/>
        <v>1020</v>
      </c>
      <c r="DY38" s="452"/>
      <c r="DZ38" s="453"/>
      <c r="EA38" s="452"/>
      <c r="EB38" s="453"/>
      <c r="EC38" s="452"/>
      <c r="ED38" s="820"/>
      <c r="EE38" s="826"/>
      <c r="EF38" s="455"/>
      <c r="EG38" s="833"/>
      <c r="EH38" s="820"/>
      <c r="EI38" s="159"/>
      <c r="EJ38" s="160"/>
      <c r="EK38" s="159"/>
      <c r="EL38" s="160"/>
      <c r="EM38" s="135"/>
      <c r="EN38" s="136"/>
      <c r="EO38" s="135"/>
      <c r="EP38" s="136"/>
      <c r="EQ38" s="135"/>
      <c r="ER38" s="136"/>
      <c r="ES38" s="135"/>
      <c r="ET38" s="136"/>
      <c r="EU38" s="135"/>
      <c r="EV38" s="137"/>
      <c r="EW38" s="811"/>
    </row>
    <row r="39" spans="1:153" ht="120" customHeight="1" thickTop="1" x14ac:dyDescent="0.25">
      <c r="A39" s="616">
        <v>34</v>
      </c>
      <c r="B39" s="786" t="s">
        <v>83</v>
      </c>
      <c r="C39" s="796" t="s">
        <v>189</v>
      </c>
      <c r="D39" s="551">
        <v>1065</v>
      </c>
      <c r="E39" s="755">
        <v>65</v>
      </c>
      <c r="F39" s="103">
        <v>653</v>
      </c>
      <c r="G39" s="144">
        <v>303</v>
      </c>
      <c r="H39" s="144">
        <v>123</v>
      </c>
      <c r="I39" s="104">
        <v>58</v>
      </c>
      <c r="J39" s="105">
        <v>0</v>
      </c>
      <c r="K39" s="106">
        <v>1137</v>
      </c>
      <c r="L39" s="270">
        <v>119</v>
      </c>
      <c r="M39" s="270">
        <v>86</v>
      </c>
      <c r="N39" s="270">
        <v>319</v>
      </c>
      <c r="O39" s="270">
        <v>402</v>
      </c>
      <c r="P39" s="744">
        <v>504</v>
      </c>
      <c r="Q39" s="107"/>
      <c r="R39" s="107"/>
      <c r="S39" s="107"/>
      <c r="T39" s="107"/>
      <c r="U39" s="107"/>
      <c r="V39" s="107"/>
      <c r="W39" s="108"/>
      <c r="X39" s="552">
        <f t="shared" si="7"/>
        <v>1430</v>
      </c>
      <c r="Y39" s="109">
        <v>122</v>
      </c>
      <c r="Z39" s="554">
        <v>94</v>
      </c>
      <c r="AA39" s="554">
        <v>92</v>
      </c>
      <c r="AB39" s="554">
        <v>106</v>
      </c>
      <c r="AC39" s="554">
        <v>70</v>
      </c>
      <c r="AD39" s="554"/>
      <c r="AE39" s="554"/>
      <c r="AF39" s="554"/>
      <c r="AG39" s="554"/>
      <c r="AH39" s="554"/>
      <c r="AI39" s="554"/>
      <c r="AJ39" s="555"/>
      <c r="AK39" s="110">
        <f>SUM(Y39:AJ39)</f>
        <v>484</v>
      </c>
      <c r="AL39" s="109">
        <v>78</v>
      </c>
      <c r="AM39" s="554">
        <v>21</v>
      </c>
      <c r="AN39" s="554">
        <v>120</v>
      </c>
      <c r="AO39" s="554">
        <v>59</v>
      </c>
      <c r="AP39" s="554">
        <v>100</v>
      </c>
      <c r="AQ39" s="554"/>
      <c r="AR39" s="554"/>
      <c r="AS39" s="554"/>
      <c r="AT39" s="554"/>
      <c r="AU39" s="554"/>
      <c r="AV39" s="554"/>
      <c r="AW39" s="555"/>
      <c r="AX39" s="556">
        <f t="shared" si="9"/>
        <v>378</v>
      </c>
      <c r="AY39" s="110">
        <f t="shared" si="10"/>
        <v>862</v>
      </c>
      <c r="AZ39" s="557">
        <f t="shared" si="41"/>
        <v>1137</v>
      </c>
      <c r="BA39" s="558">
        <f t="shared" si="42"/>
        <v>0</v>
      </c>
      <c r="BB39" s="559">
        <f t="shared" si="43"/>
        <v>681</v>
      </c>
      <c r="BC39" s="560">
        <v>111</v>
      </c>
      <c r="BD39" s="561">
        <v>82</v>
      </c>
      <c r="BE39" s="561">
        <v>92</v>
      </c>
      <c r="BF39" s="561">
        <v>102</v>
      </c>
      <c r="BG39" s="561">
        <v>73</v>
      </c>
      <c r="BH39" s="561"/>
      <c r="BI39" s="561"/>
      <c r="BJ39" s="561"/>
      <c r="BK39" s="561"/>
      <c r="BL39" s="561"/>
      <c r="BM39" s="561"/>
      <c r="BN39" s="561"/>
      <c r="BO39" s="562">
        <f t="shared" si="11"/>
        <v>460</v>
      </c>
      <c r="BP39" s="563">
        <v>0</v>
      </c>
      <c r="BQ39" s="564">
        <v>0</v>
      </c>
      <c r="BR39" s="564">
        <v>0</v>
      </c>
      <c r="BS39" s="564">
        <v>0</v>
      </c>
      <c r="BT39" s="564">
        <v>0</v>
      </c>
      <c r="BU39" s="564"/>
      <c r="BV39" s="564"/>
      <c r="BW39" s="564"/>
      <c r="BX39" s="564"/>
      <c r="BY39" s="564"/>
      <c r="BZ39" s="564"/>
      <c r="CA39" s="565"/>
      <c r="CB39" s="562">
        <f t="shared" si="12"/>
        <v>0</v>
      </c>
      <c r="CC39" s="566">
        <v>0</v>
      </c>
      <c r="CD39" s="567">
        <v>0</v>
      </c>
      <c r="CE39" s="567">
        <v>0</v>
      </c>
      <c r="CF39" s="567">
        <v>0</v>
      </c>
      <c r="CG39" s="567">
        <v>0</v>
      </c>
      <c r="CH39" s="567"/>
      <c r="CI39" s="567"/>
      <c r="CJ39" s="567"/>
      <c r="CK39" s="567"/>
      <c r="CL39" s="567"/>
      <c r="CM39" s="567"/>
      <c r="CN39" s="568"/>
      <c r="CO39" s="569">
        <f t="shared" si="13"/>
        <v>0</v>
      </c>
      <c r="CP39" s="566">
        <v>0</v>
      </c>
      <c r="CQ39" s="567">
        <v>0</v>
      </c>
      <c r="CR39" s="567">
        <v>0</v>
      </c>
      <c r="CS39" s="567">
        <v>0</v>
      </c>
      <c r="CT39" s="567">
        <v>0</v>
      </c>
      <c r="CU39" s="567"/>
      <c r="CV39" s="567"/>
      <c r="CW39" s="567"/>
      <c r="CX39" s="567"/>
      <c r="CY39" s="567"/>
      <c r="CZ39" s="567"/>
      <c r="DA39" s="568"/>
      <c r="DB39" s="569">
        <f t="shared" si="14"/>
        <v>0</v>
      </c>
      <c r="DC39" s="570">
        <f t="shared" si="15"/>
        <v>677</v>
      </c>
      <c r="DD39" s="571">
        <f t="shared" si="4"/>
        <v>0</v>
      </c>
      <c r="DE39" s="572">
        <f t="shared" si="16"/>
        <v>681</v>
      </c>
      <c r="DF39" s="573">
        <f t="shared" si="26"/>
        <v>1358</v>
      </c>
      <c r="DG39" s="116">
        <f t="shared" si="17"/>
        <v>460</v>
      </c>
      <c r="DH39" s="574">
        <f t="shared" si="44"/>
        <v>0.10090909090909091</v>
      </c>
      <c r="DI39" s="575">
        <f t="shared" si="45"/>
        <v>7.454545454545454E-2</v>
      </c>
      <c r="DJ39" s="575">
        <f t="shared" si="46"/>
        <v>8.3636363636363634E-2</v>
      </c>
      <c r="DK39" s="575">
        <f t="shared" si="47"/>
        <v>9.2727272727272728E-2</v>
      </c>
      <c r="DL39" s="575">
        <f t="shared" si="20"/>
        <v>6.6363636363636361E-2</v>
      </c>
      <c r="DM39" s="576"/>
      <c r="DN39" s="576"/>
      <c r="DO39" s="576"/>
      <c r="DP39" s="576"/>
      <c r="DQ39" s="576"/>
      <c r="DR39" s="577"/>
      <c r="DS39" s="578"/>
      <c r="DT39" s="579">
        <f t="shared" si="21"/>
        <v>0.41818181818181815</v>
      </c>
      <c r="DU39" s="556">
        <v>1100</v>
      </c>
      <c r="DV39" s="110">
        <f t="shared" si="39"/>
        <v>91.666666666666671</v>
      </c>
      <c r="DW39" s="580">
        <f t="shared" si="23"/>
        <v>1430</v>
      </c>
      <c r="DX39" s="581">
        <f t="shared" si="24"/>
        <v>1870</v>
      </c>
      <c r="DY39" s="119"/>
      <c r="DZ39" s="120"/>
      <c r="EA39" s="119"/>
      <c r="EB39" s="120"/>
      <c r="EC39" s="119"/>
      <c r="ED39" s="819"/>
      <c r="EE39" s="166"/>
      <c r="EF39" s="167"/>
      <c r="EG39" s="528"/>
      <c r="EH39" s="819"/>
      <c r="EI39" s="357"/>
      <c r="EJ39" s="356"/>
      <c r="EK39" s="357"/>
      <c r="EL39" s="356"/>
      <c r="EM39" s="211"/>
      <c r="EN39" s="212"/>
      <c r="EO39" s="211"/>
      <c r="EP39" s="212"/>
      <c r="EQ39" s="211"/>
      <c r="ER39" s="212"/>
      <c r="ES39" s="211"/>
      <c r="ET39" s="212"/>
      <c r="EU39" s="211"/>
      <c r="EV39" s="331"/>
      <c r="EW39" s="811"/>
    </row>
    <row r="40" spans="1:153" ht="120" customHeight="1" x14ac:dyDescent="0.25">
      <c r="A40" s="337">
        <v>35</v>
      </c>
      <c r="B40" s="782" t="s">
        <v>84</v>
      </c>
      <c r="C40" s="792" t="s">
        <v>190</v>
      </c>
      <c r="D40" s="377">
        <v>1669</v>
      </c>
      <c r="E40" s="751">
        <v>55</v>
      </c>
      <c r="F40" s="10">
        <v>294</v>
      </c>
      <c r="G40" s="12">
        <v>833</v>
      </c>
      <c r="H40" s="12">
        <v>556</v>
      </c>
      <c r="I40" s="12">
        <v>85</v>
      </c>
      <c r="J40" s="13">
        <v>0</v>
      </c>
      <c r="K40" s="14">
        <f t="shared" ref="K40:K71" si="48">SUM(F40:J40)</f>
        <v>1768</v>
      </c>
      <c r="L40" s="15">
        <v>47</v>
      </c>
      <c r="M40" s="15">
        <v>33</v>
      </c>
      <c r="N40" s="15">
        <v>139</v>
      </c>
      <c r="O40" s="15">
        <v>200</v>
      </c>
      <c r="P40" s="739">
        <v>239</v>
      </c>
      <c r="Q40" s="16"/>
      <c r="R40" s="16"/>
      <c r="S40" s="16"/>
      <c r="T40" s="16"/>
      <c r="U40" s="16"/>
      <c r="V40" s="16"/>
      <c r="W40" s="17"/>
      <c r="X40" s="122">
        <f t="shared" si="7"/>
        <v>658</v>
      </c>
      <c r="Y40" s="123">
        <v>55</v>
      </c>
      <c r="Z40" s="124">
        <v>78</v>
      </c>
      <c r="AA40" s="124">
        <v>82</v>
      </c>
      <c r="AB40" s="124">
        <v>55</v>
      </c>
      <c r="AC40" s="124">
        <v>59</v>
      </c>
      <c r="AD40" s="124"/>
      <c r="AE40" s="124"/>
      <c r="AF40" s="124"/>
      <c r="AG40" s="124"/>
      <c r="AH40" s="124"/>
      <c r="AI40" s="124"/>
      <c r="AJ40" s="125"/>
      <c r="AK40" s="126">
        <f t="shared" si="8"/>
        <v>329</v>
      </c>
      <c r="AL40" s="19">
        <v>5</v>
      </c>
      <c r="AM40" s="124">
        <v>5</v>
      </c>
      <c r="AN40" s="124">
        <v>44</v>
      </c>
      <c r="AO40" s="124">
        <v>22</v>
      </c>
      <c r="AP40" s="124">
        <v>33</v>
      </c>
      <c r="AQ40" s="124"/>
      <c r="AR40" s="124"/>
      <c r="AS40" s="124"/>
      <c r="AT40" s="124"/>
      <c r="AU40" s="124"/>
      <c r="AV40" s="124"/>
      <c r="AW40" s="125"/>
      <c r="AX40" s="126">
        <f t="shared" si="9"/>
        <v>109</v>
      </c>
      <c r="AY40" s="22">
        <f t="shared" si="10"/>
        <v>438</v>
      </c>
      <c r="AZ40" s="205">
        <f t="shared" si="41"/>
        <v>623</v>
      </c>
      <c r="BA40" s="206">
        <f t="shared" si="42"/>
        <v>0</v>
      </c>
      <c r="BB40" s="207">
        <f t="shared" si="43"/>
        <v>942</v>
      </c>
      <c r="BC40" s="384">
        <v>39</v>
      </c>
      <c r="BD40" s="385">
        <v>69</v>
      </c>
      <c r="BE40" s="385">
        <v>83</v>
      </c>
      <c r="BF40" s="385">
        <v>67</v>
      </c>
      <c r="BG40" s="385">
        <v>69</v>
      </c>
      <c r="BH40" s="385"/>
      <c r="BI40" s="385"/>
      <c r="BJ40" s="385"/>
      <c r="BK40" s="385"/>
      <c r="BL40" s="385"/>
      <c r="BM40" s="385"/>
      <c r="BN40" s="385"/>
      <c r="BO40" s="129">
        <f t="shared" si="11"/>
        <v>327</v>
      </c>
      <c r="BP40" s="130">
        <v>0</v>
      </c>
      <c r="BQ40" s="127">
        <v>0</v>
      </c>
      <c r="BR40" s="127">
        <v>3</v>
      </c>
      <c r="BS40" s="127">
        <v>3</v>
      </c>
      <c r="BT40" s="127">
        <v>0</v>
      </c>
      <c r="BU40" s="127"/>
      <c r="BV40" s="127"/>
      <c r="BW40" s="127"/>
      <c r="BX40" s="127"/>
      <c r="BY40" s="127"/>
      <c r="BZ40" s="127"/>
      <c r="CA40" s="128"/>
      <c r="CB40" s="129">
        <f t="shared" si="12"/>
        <v>6</v>
      </c>
      <c r="CC40" s="131">
        <v>0</v>
      </c>
      <c r="CD40" s="132">
        <v>0</v>
      </c>
      <c r="CE40" s="132">
        <v>0</v>
      </c>
      <c r="CF40" s="132">
        <v>2</v>
      </c>
      <c r="CG40" s="132">
        <v>1</v>
      </c>
      <c r="CH40" s="132"/>
      <c r="CI40" s="132"/>
      <c r="CJ40" s="132"/>
      <c r="CK40" s="132"/>
      <c r="CL40" s="132"/>
      <c r="CM40" s="132"/>
      <c r="CN40" s="133"/>
      <c r="CO40" s="134">
        <f t="shared" si="13"/>
        <v>3</v>
      </c>
      <c r="CP40" s="131">
        <v>0</v>
      </c>
      <c r="CQ40" s="132">
        <v>0</v>
      </c>
      <c r="CR40" s="132">
        <v>1</v>
      </c>
      <c r="CS40" s="132">
        <v>0</v>
      </c>
      <c r="CT40" s="132">
        <v>0</v>
      </c>
      <c r="CU40" s="132"/>
      <c r="CV40" s="132"/>
      <c r="CW40" s="132"/>
      <c r="CX40" s="132"/>
      <c r="CY40" s="132"/>
      <c r="CZ40" s="132"/>
      <c r="DA40" s="133"/>
      <c r="DB40" s="134">
        <f t="shared" si="14"/>
        <v>1</v>
      </c>
      <c r="DC40" s="532">
        <f t="shared" si="15"/>
        <v>293</v>
      </c>
      <c r="DD40" s="533">
        <f t="shared" si="4"/>
        <v>0</v>
      </c>
      <c r="DE40" s="534">
        <f t="shared" si="16"/>
        <v>935</v>
      </c>
      <c r="DF40" s="492">
        <f t="shared" si="26"/>
        <v>1228</v>
      </c>
      <c r="DG40" s="33">
        <f t="shared" si="17"/>
        <v>327</v>
      </c>
      <c r="DH40" s="461">
        <f t="shared" si="44"/>
        <v>3.5454545454545454E-2</v>
      </c>
      <c r="DI40" s="462">
        <f t="shared" si="45"/>
        <v>6.2727272727272729E-2</v>
      </c>
      <c r="DJ40" s="462">
        <f t="shared" si="46"/>
        <v>7.5454545454545455E-2</v>
      </c>
      <c r="DK40" s="462">
        <f t="shared" si="47"/>
        <v>6.0909090909090906E-2</v>
      </c>
      <c r="DL40" s="462">
        <f t="shared" si="20"/>
        <v>6.2727272727272729E-2</v>
      </c>
      <c r="DM40" s="463"/>
      <c r="DN40" s="463"/>
      <c r="DO40" s="463"/>
      <c r="DP40" s="463"/>
      <c r="DQ40" s="463"/>
      <c r="DR40" s="464"/>
      <c r="DS40" s="465"/>
      <c r="DT40" s="525">
        <f t="shared" si="21"/>
        <v>0.2972727272727273</v>
      </c>
      <c r="DU40" s="126">
        <v>1100</v>
      </c>
      <c r="DV40" s="22">
        <f t="shared" si="39"/>
        <v>91.666666666666671</v>
      </c>
      <c r="DW40" s="501">
        <f t="shared" si="23"/>
        <v>1430</v>
      </c>
      <c r="DX40" s="502">
        <f t="shared" si="24"/>
        <v>1870</v>
      </c>
      <c r="DY40" s="34"/>
      <c r="DZ40" s="35"/>
      <c r="EA40" s="34"/>
      <c r="EB40" s="35"/>
      <c r="EC40" s="34"/>
      <c r="ED40" s="814"/>
      <c r="EE40" s="36"/>
      <c r="EF40" s="37"/>
      <c r="EG40" s="327"/>
      <c r="EH40" s="814"/>
      <c r="EI40" s="36"/>
      <c r="EJ40" s="37"/>
      <c r="EK40" s="36"/>
      <c r="EL40" s="37"/>
      <c r="EM40" s="34"/>
      <c r="EN40" s="35"/>
      <c r="EO40" s="34"/>
      <c r="EP40" s="35"/>
      <c r="EQ40" s="34"/>
      <c r="ER40" s="35"/>
      <c r="ES40" s="34"/>
      <c r="ET40" s="35"/>
      <c r="EU40" s="34"/>
      <c r="EV40" s="38"/>
      <c r="EW40" s="811"/>
    </row>
    <row r="41" spans="1:153" ht="120" customHeight="1" x14ac:dyDescent="0.25">
      <c r="A41" s="337">
        <v>36</v>
      </c>
      <c r="B41" s="782" t="s">
        <v>85</v>
      </c>
      <c r="C41" s="792" t="s">
        <v>191</v>
      </c>
      <c r="D41" s="377">
        <v>0</v>
      </c>
      <c r="E41" s="751">
        <v>0</v>
      </c>
      <c r="F41" s="10">
        <v>0</v>
      </c>
      <c r="G41" s="11">
        <v>0</v>
      </c>
      <c r="H41" s="11">
        <v>0</v>
      </c>
      <c r="I41" s="67">
        <v>0</v>
      </c>
      <c r="J41" s="68">
        <v>0</v>
      </c>
      <c r="K41" s="14">
        <f t="shared" si="48"/>
        <v>0</v>
      </c>
      <c r="L41" s="15">
        <v>74</v>
      </c>
      <c r="M41" s="15">
        <v>41</v>
      </c>
      <c r="N41" s="15">
        <v>140</v>
      </c>
      <c r="O41" s="15">
        <v>156</v>
      </c>
      <c r="P41" s="739">
        <v>181</v>
      </c>
      <c r="Q41" s="16"/>
      <c r="R41" s="16"/>
      <c r="S41" s="16"/>
      <c r="T41" s="16"/>
      <c r="U41" s="16"/>
      <c r="V41" s="16"/>
      <c r="W41" s="17"/>
      <c r="X41" s="18">
        <f t="shared" si="7"/>
        <v>592</v>
      </c>
      <c r="Y41" s="19">
        <v>825</v>
      </c>
      <c r="Z41" s="20">
        <v>33</v>
      </c>
      <c r="AA41" s="20">
        <v>40</v>
      </c>
      <c r="AB41" s="20">
        <v>22</v>
      </c>
      <c r="AC41" s="20">
        <v>30</v>
      </c>
      <c r="AD41" s="20"/>
      <c r="AE41" s="20"/>
      <c r="AF41" s="20"/>
      <c r="AG41" s="20"/>
      <c r="AH41" s="20"/>
      <c r="AI41" s="20"/>
      <c r="AJ41" s="21"/>
      <c r="AK41" s="22">
        <f t="shared" si="8"/>
        <v>950</v>
      </c>
      <c r="AL41" s="19">
        <v>1382</v>
      </c>
      <c r="AM41" s="20">
        <v>29</v>
      </c>
      <c r="AN41" s="20">
        <v>18</v>
      </c>
      <c r="AO41" s="20">
        <v>11</v>
      </c>
      <c r="AP41" s="20">
        <v>4</v>
      </c>
      <c r="AQ41" s="20"/>
      <c r="AR41" s="20"/>
      <c r="AS41" s="20"/>
      <c r="AT41" s="20"/>
      <c r="AU41" s="20"/>
      <c r="AV41" s="20"/>
      <c r="AW41" s="21"/>
      <c r="AX41" s="22">
        <f t="shared" ref="AX41:AX49" si="49">SUM(AL41:AW41)</f>
        <v>1444</v>
      </c>
      <c r="AY41" s="22">
        <f t="shared" ref="AY41:AY61" si="50">AK41+AX41</f>
        <v>2394</v>
      </c>
      <c r="AZ41" s="205">
        <f t="shared" si="41"/>
        <v>950</v>
      </c>
      <c r="BA41" s="206">
        <f t="shared" si="42"/>
        <v>0</v>
      </c>
      <c r="BB41" s="207">
        <f t="shared" si="43"/>
        <v>1444</v>
      </c>
      <c r="BC41" s="384">
        <v>36</v>
      </c>
      <c r="BD41" s="385">
        <v>33</v>
      </c>
      <c r="BE41" s="385">
        <v>37</v>
      </c>
      <c r="BF41" s="385">
        <v>29</v>
      </c>
      <c r="BG41" s="385">
        <v>39</v>
      </c>
      <c r="BH41" s="385"/>
      <c r="BI41" s="385"/>
      <c r="BJ41" s="385"/>
      <c r="BK41" s="385"/>
      <c r="BL41" s="385"/>
      <c r="BM41" s="385"/>
      <c r="BN41" s="385"/>
      <c r="BO41" s="26">
        <f t="shared" si="11"/>
        <v>174</v>
      </c>
      <c r="BP41" s="23">
        <v>0</v>
      </c>
      <c r="BQ41" s="24">
        <v>1</v>
      </c>
      <c r="BR41" s="24">
        <v>2</v>
      </c>
      <c r="BS41" s="24">
        <v>2</v>
      </c>
      <c r="BT41" s="24">
        <v>0</v>
      </c>
      <c r="BU41" s="24"/>
      <c r="BV41" s="24"/>
      <c r="BW41" s="24"/>
      <c r="BX41" s="24"/>
      <c r="BY41" s="24"/>
      <c r="BZ41" s="24"/>
      <c r="CA41" s="25"/>
      <c r="CB41" s="26">
        <f>SUM(BP41:CA41)</f>
        <v>5</v>
      </c>
      <c r="CC41" s="27">
        <v>0</v>
      </c>
      <c r="CD41" s="28">
        <v>0</v>
      </c>
      <c r="CE41" s="28">
        <v>0</v>
      </c>
      <c r="CF41" s="28">
        <v>0</v>
      </c>
      <c r="CG41" s="28">
        <v>0</v>
      </c>
      <c r="CH41" s="28"/>
      <c r="CI41" s="28"/>
      <c r="CJ41" s="28"/>
      <c r="CK41" s="28"/>
      <c r="CL41" s="28"/>
      <c r="CM41" s="28"/>
      <c r="CN41" s="29"/>
      <c r="CO41" s="30">
        <f t="shared" ref="CO41:CO61" si="51">SUM(CC41:CN41)</f>
        <v>0</v>
      </c>
      <c r="CP41" s="27">
        <v>0</v>
      </c>
      <c r="CQ41" s="28">
        <v>1</v>
      </c>
      <c r="CR41" s="28">
        <v>0</v>
      </c>
      <c r="CS41" s="28">
        <v>1</v>
      </c>
      <c r="CT41" s="28">
        <v>0</v>
      </c>
      <c r="CU41" s="28"/>
      <c r="CV41" s="28"/>
      <c r="CW41" s="28"/>
      <c r="CX41" s="28"/>
      <c r="CY41" s="28"/>
      <c r="CZ41" s="28"/>
      <c r="DA41" s="29"/>
      <c r="DB41" s="30">
        <f>SUM(CP41:DA41)</f>
        <v>2</v>
      </c>
      <c r="DC41" s="532">
        <f t="shared" ref="DC41:DC61" si="52">AZ41-BO41-CO41</f>
        <v>776</v>
      </c>
      <c r="DD41" s="533">
        <f t="shared" si="4"/>
        <v>0</v>
      </c>
      <c r="DE41" s="534">
        <f t="shared" ref="DE41:DE61" si="53">BB41-CB41-DB41</f>
        <v>1437</v>
      </c>
      <c r="DF41" s="492">
        <f t="shared" ref="DF41:DF62" si="54">SUM(DC41:DE41)-DD41</f>
        <v>2213</v>
      </c>
      <c r="DG41" s="33">
        <f t="shared" si="17"/>
        <v>174</v>
      </c>
      <c r="DH41" s="461">
        <f t="shared" si="44"/>
        <v>0.06</v>
      </c>
      <c r="DI41" s="462">
        <f t="shared" si="45"/>
        <v>5.5E-2</v>
      </c>
      <c r="DJ41" s="462">
        <f t="shared" si="46"/>
        <v>6.1666666666666668E-2</v>
      </c>
      <c r="DK41" s="462">
        <f t="shared" si="47"/>
        <v>4.8333333333333332E-2</v>
      </c>
      <c r="DL41" s="462">
        <f t="shared" si="20"/>
        <v>6.5000000000000002E-2</v>
      </c>
      <c r="DM41" s="463"/>
      <c r="DN41" s="463"/>
      <c r="DO41" s="463"/>
      <c r="DP41" s="463"/>
      <c r="DQ41" s="463"/>
      <c r="DR41" s="464"/>
      <c r="DS41" s="465"/>
      <c r="DT41" s="525">
        <f t="shared" si="21"/>
        <v>0.29000000000000004</v>
      </c>
      <c r="DU41" s="22">
        <v>600</v>
      </c>
      <c r="DV41" s="22">
        <f t="shared" si="39"/>
        <v>50</v>
      </c>
      <c r="DW41" s="501">
        <f t="shared" ref="DW41:DW55" si="55">DU41*1.3</f>
        <v>780</v>
      </c>
      <c r="DX41" s="502">
        <f t="shared" ref="DX41:DX55" si="56">DU41*1.7</f>
        <v>1020</v>
      </c>
      <c r="DY41" s="34"/>
      <c r="DZ41" s="35"/>
      <c r="EA41" s="34"/>
      <c r="EB41" s="35"/>
      <c r="EC41" s="34"/>
      <c r="ED41" s="814"/>
      <c r="EE41" s="36"/>
      <c r="EF41" s="37"/>
      <c r="EG41" s="327"/>
      <c r="EH41" s="814"/>
      <c r="EI41" s="34"/>
      <c r="EJ41" s="35"/>
      <c r="EK41" s="34"/>
      <c r="EL41" s="35"/>
      <c r="EM41" s="34"/>
      <c r="EN41" s="35"/>
      <c r="EO41" s="34"/>
      <c r="EP41" s="35"/>
      <c r="EQ41" s="34"/>
      <c r="ER41" s="35"/>
      <c r="ES41" s="34"/>
      <c r="ET41" s="35"/>
      <c r="EU41" s="34"/>
      <c r="EV41" s="38"/>
      <c r="EW41" s="811"/>
    </row>
    <row r="42" spans="1:153" ht="120" customHeight="1" x14ac:dyDescent="0.25">
      <c r="A42" s="337">
        <v>37</v>
      </c>
      <c r="B42" s="782" t="s">
        <v>86</v>
      </c>
      <c r="C42" s="792" t="s">
        <v>192</v>
      </c>
      <c r="D42" s="377">
        <v>0</v>
      </c>
      <c r="E42" s="751">
        <v>0</v>
      </c>
      <c r="F42" s="10">
        <v>0</v>
      </c>
      <c r="G42" s="11">
        <v>0</v>
      </c>
      <c r="H42" s="11">
        <v>0</v>
      </c>
      <c r="I42" s="67">
        <v>0</v>
      </c>
      <c r="J42" s="68">
        <v>0</v>
      </c>
      <c r="K42" s="14">
        <f t="shared" si="48"/>
        <v>0</v>
      </c>
      <c r="L42" s="15">
        <v>458</v>
      </c>
      <c r="M42" s="15">
        <v>35</v>
      </c>
      <c r="N42" s="15">
        <v>552</v>
      </c>
      <c r="O42" s="15">
        <v>701</v>
      </c>
      <c r="P42" s="739">
        <v>774</v>
      </c>
      <c r="Q42" s="16"/>
      <c r="R42" s="16"/>
      <c r="S42" s="16"/>
      <c r="T42" s="16"/>
      <c r="U42" s="16"/>
      <c r="V42" s="16"/>
      <c r="W42" s="17"/>
      <c r="X42" s="18">
        <f t="shared" si="7"/>
        <v>2520</v>
      </c>
      <c r="Y42" s="19">
        <v>876</v>
      </c>
      <c r="Z42" s="20">
        <v>41</v>
      </c>
      <c r="AA42" s="20">
        <v>82</v>
      </c>
      <c r="AB42" s="20">
        <v>164</v>
      </c>
      <c r="AC42" s="20">
        <v>103</v>
      </c>
      <c r="AD42" s="20"/>
      <c r="AE42" s="20"/>
      <c r="AF42" s="20"/>
      <c r="AG42" s="20"/>
      <c r="AH42" s="20"/>
      <c r="AI42" s="20"/>
      <c r="AJ42" s="21"/>
      <c r="AK42" s="22">
        <f t="shared" si="8"/>
        <v>1266</v>
      </c>
      <c r="AL42" s="19">
        <v>824</v>
      </c>
      <c r="AM42" s="20">
        <v>1</v>
      </c>
      <c r="AN42" s="20">
        <v>7</v>
      </c>
      <c r="AO42" s="20">
        <v>9</v>
      </c>
      <c r="AP42" s="20">
        <v>24</v>
      </c>
      <c r="AQ42" s="20"/>
      <c r="AR42" s="20"/>
      <c r="AS42" s="20"/>
      <c r="AT42" s="20"/>
      <c r="AU42" s="20"/>
      <c r="AV42" s="20"/>
      <c r="AW42" s="21"/>
      <c r="AX42" s="22">
        <f t="shared" si="49"/>
        <v>865</v>
      </c>
      <c r="AY42" s="22">
        <f t="shared" si="50"/>
        <v>2131</v>
      </c>
      <c r="AZ42" s="205">
        <f t="shared" si="41"/>
        <v>1266</v>
      </c>
      <c r="BA42" s="206">
        <f t="shared" si="42"/>
        <v>0</v>
      </c>
      <c r="BB42" s="207">
        <f t="shared" si="43"/>
        <v>865</v>
      </c>
      <c r="BC42" s="384">
        <v>69</v>
      </c>
      <c r="BD42" s="385">
        <v>56</v>
      </c>
      <c r="BE42" s="385">
        <v>92</v>
      </c>
      <c r="BF42" s="385">
        <v>81</v>
      </c>
      <c r="BG42" s="385">
        <v>59</v>
      </c>
      <c r="BH42" s="385"/>
      <c r="BI42" s="385"/>
      <c r="BJ42" s="385"/>
      <c r="BK42" s="385"/>
      <c r="BL42" s="385"/>
      <c r="BM42" s="385"/>
      <c r="BN42" s="385"/>
      <c r="BO42" s="26">
        <f t="shared" si="11"/>
        <v>357</v>
      </c>
      <c r="BP42" s="23">
        <v>0</v>
      </c>
      <c r="BQ42" s="24">
        <v>0</v>
      </c>
      <c r="BR42" s="24">
        <v>1</v>
      </c>
      <c r="BS42" s="24">
        <v>1</v>
      </c>
      <c r="BT42" s="24">
        <v>0</v>
      </c>
      <c r="BU42" s="24"/>
      <c r="BV42" s="24"/>
      <c r="BW42" s="24"/>
      <c r="BX42" s="24"/>
      <c r="BY42" s="24"/>
      <c r="BZ42" s="24"/>
      <c r="CA42" s="25"/>
      <c r="CB42" s="26">
        <f>SUM(BP42:CA42)</f>
        <v>2</v>
      </c>
      <c r="CC42" s="27">
        <v>0</v>
      </c>
      <c r="CD42" s="28">
        <v>0</v>
      </c>
      <c r="CE42" s="28">
        <v>0</v>
      </c>
      <c r="CF42" s="28">
        <v>0</v>
      </c>
      <c r="CG42" s="28">
        <v>3</v>
      </c>
      <c r="CH42" s="28"/>
      <c r="CI42" s="28"/>
      <c r="CJ42" s="28"/>
      <c r="CK42" s="28"/>
      <c r="CL42" s="28"/>
      <c r="CM42" s="28"/>
      <c r="CN42" s="29"/>
      <c r="CO42" s="30">
        <f t="shared" si="51"/>
        <v>3</v>
      </c>
      <c r="CP42" s="27">
        <v>0</v>
      </c>
      <c r="CQ42" s="28">
        <v>0</v>
      </c>
      <c r="CR42" s="28">
        <v>1</v>
      </c>
      <c r="CS42" s="28">
        <v>0</v>
      </c>
      <c r="CT42" s="28">
        <v>175</v>
      </c>
      <c r="CU42" s="28"/>
      <c r="CV42" s="28"/>
      <c r="CW42" s="28"/>
      <c r="CX42" s="28"/>
      <c r="CY42" s="28"/>
      <c r="CZ42" s="28"/>
      <c r="DA42" s="29"/>
      <c r="DB42" s="30">
        <f>SUM(CP42:DA42)</f>
        <v>176</v>
      </c>
      <c r="DC42" s="532">
        <f t="shared" si="52"/>
        <v>906</v>
      </c>
      <c r="DD42" s="533">
        <f t="shared" si="4"/>
        <v>0</v>
      </c>
      <c r="DE42" s="534">
        <f t="shared" si="53"/>
        <v>687</v>
      </c>
      <c r="DF42" s="492">
        <f t="shared" si="54"/>
        <v>1593</v>
      </c>
      <c r="DG42" s="33">
        <f t="shared" si="17"/>
        <v>357</v>
      </c>
      <c r="DH42" s="461">
        <f t="shared" si="44"/>
        <v>6.2727272727272729E-2</v>
      </c>
      <c r="DI42" s="462">
        <f t="shared" si="45"/>
        <v>5.0909090909090911E-2</v>
      </c>
      <c r="DJ42" s="462">
        <f t="shared" si="46"/>
        <v>8.3636363636363634E-2</v>
      </c>
      <c r="DK42" s="462">
        <f t="shared" si="47"/>
        <v>7.3636363636363639E-2</v>
      </c>
      <c r="DL42" s="462">
        <f t="shared" si="20"/>
        <v>5.3636363636363635E-2</v>
      </c>
      <c r="DM42" s="463"/>
      <c r="DN42" s="463"/>
      <c r="DO42" s="463"/>
      <c r="DP42" s="463"/>
      <c r="DQ42" s="463"/>
      <c r="DR42" s="464"/>
      <c r="DS42" s="465"/>
      <c r="DT42" s="525">
        <f t="shared" si="21"/>
        <v>0.32454545454545453</v>
      </c>
      <c r="DU42" s="22">
        <v>1100</v>
      </c>
      <c r="DV42" s="22">
        <f t="shared" si="39"/>
        <v>91.666666666666671</v>
      </c>
      <c r="DW42" s="501">
        <f t="shared" si="55"/>
        <v>1430</v>
      </c>
      <c r="DX42" s="502">
        <f t="shared" si="56"/>
        <v>1870</v>
      </c>
      <c r="DY42" s="34"/>
      <c r="DZ42" s="35"/>
      <c r="EA42" s="34"/>
      <c r="EB42" s="35"/>
      <c r="EC42" s="34"/>
      <c r="ED42" s="814"/>
      <c r="EE42" s="36"/>
      <c r="EF42" s="37"/>
      <c r="EG42" s="327"/>
      <c r="EH42" s="814"/>
      <c r="EI42" s="34"/>
      <c r="EJ42" s="35"/>
      <c r="EK42" s="34"/>
      <c r="EL42" s="35"/>
      <c r="EM42" s="34"/>
      <c r="EN42" s="35"/>
      <c r="EO42" s="34"/>
      <c r="EP42" s="35"/>
      <c r="EQ42" s="34"/>
      <c r="ER42" s="35"/>
      <c r="ES42" s="34"/>
      <c r="ET42" s="35"/>
      <c r="EU42" s="34"/>
      <c r="EV42" s="38"/>
      <c r="EW42" s="811"/>
    </row>
    <row r="43" spans="1:153" ht="120" customHeight="1" x14ac:dyDescent="0.25">
      <c r="A43" s="337">
        <v>38</v>
      </c>
      <c r="B43" s="782" t="s">
        <v>87</v>
      </c>
      <c r="C43" s="792" t="s">
        <v>193</v>
      </c>
      <c r="D43" s="377">
        <v>0</v>
      </c>
      <c r="E43" s="751">
        <v>0</v>
      </c>
      <c r="F43" s="10">
        <v>0</v>
      </c>
      <c r="G43" s="11">
        <v>0</v>
      </c>
      <c r="H43" s="11">
        <v>0</v>
      </c>
      <c r="I43" s="67">
        <v>0</v>
      </c>
      <c r="J43" s="68">
        <v>0</v>
      </c>
      <c r="K43" s="14">
        <f t="shared" si="48"/>
        <v>0</v>
      </c>
      <c r="L43" s="15">
        <v>195</v>
      </c>
      <c r="M43" s="15">
        <v>20</v>
      </c>
      <c r="N43" s="15">
        <v>266</v>
      </c>
      <c r="O43" s="15">
        <v>316</v>
      </c>
      <c r="P43" s="739">
        <v>355</v>
      </c>
      <c r="Q43" s="16"/>
      <c r="R43" s="16"/>
      <c r="S43" s="16"/>
      <c r="T43" s="16"/>
      <c r="U43" s="16"/>
      <c r="V43" s="16"/>
      <c r="W43" s="17"/>
      <c r="X43" s="18">
        <f t="shared" si="7"/>
        <v>1152</v>
      </c>
      <c r="Y43" s="19">
        <v>677</v>
      </c>
      <c r="Z43" s="20">
        <v>36</v>
      </c>
      <c r="AA43" s="20">
        <v>72</v>
      </c>
      <c r="AB43" s="20">
        <v>53</v>
      </c>
      <c r="AC43" s="20">
        <v>73</v>
      </c>
      <c r="AD43" s="20"/>
      <c r="AE43" s="20"/>
      <c r="AF43" s="20"/>
      <c r="AG43" s="20"/>
      <c r="AH43" s="20"/>
      <c r="AI43" s="20"/>
      <c r="AJ43" s="21"/>
      <c r="AK43" s="22">
        <f t="shared" si="8"/>
        <v>911</v>
      </c>
      <c r="AL43" s="19">
        <v>532</v>
      </c>
      <c r="AM43" s="20">
        <v>1</v>
      </c>
      <c r="AN43" s="20">
        <v>8</v>
      </c>
      <c r="AO43" s="20">
        <v>3</v>
      </c>
      <c r="AP43" s="20">
        <v>31</v>
      </c>
      <c r="AQ43" s="20"/>
      <c r="AR43" s="20"/>
      <c r="AS43" s="20"/>
      <c r="AT43" s="20"/>
      <c r="AU43" s="20"/>
      <c r="AV43" s="20"/>
      <c r="AW43" s="21"/>
      <c r="AX43" s="22">
        <f t="shared" si="49"/>
        <v>575</v>
      </c>
      <c r="AY43" s="22">
        <f t="shared" si="50"/>
        <v>1486</v>
      </c>
      <c r="AZ43" s="205">
        <f t="shared" si="41"/>
        <v>911</v>
      </c>
      <c r="BA43" s="206">
        <f t="shared" si="42"/>
        <v>0</v>
      </c>
      <c r="BB43" s="207">
        <f t="shared" si="43"/>
        <v>575</v>
      </c>
      <c r="BC43" s="384">
        <v>41</v>
      </c>
      <c r="BD43" s="385">
        <v>35</v>
      </c>
      <c r="BE43" s="385">
        <v>51</v>
      </c>
      <c r="BF43" s="385">
        <v>48</v>
      </c>
      <c r="BG43" s="385">
        <v>47</v>
      </c>
      <c r="BH43" s="385"/>
      <c r="BI43" s="385"/>
      <c r="BJ43" s="385"/>
      <c r="BK43" s="385"/>
      <c r="BL43" s="385"/>
      <c r="BM43" s="385"/>
      <c r="BN43" s="385"/>
      <c r="BO43" s="26">
        <f t="shared" si="11"/>
        <v>222</v>
      </c>
      <c r="BP43" s="23">
        <v>0</v>
      </c>
      <c r="BQ43" s="24">
        <v>1</v>
      </c>
      <c r="BR43" s="24">
        <v>0</v>
      </c>
      <c r="BS43" s="24">
        <v>0</v>
      </c>
      <c r="BT43" s="24">
        <v>0</v>
      </c>
      <c r="BU43" s="24"/>
      <c r="BV43" s="24"/>
      <c r="BW43" s="24"/>
      <c r="BX43" s="24"/>
      <c r="BY43" s="24"/>
      <c r="BZ43" s="24"/>
      <c r="CA43" s="25"/>
      <c r="CB43" s="26">
        <f>SUM(BP43:CA43)</f>
        <v>1</v>
      </c>
      <c r="CC43" s="27">
        <v>0</v>
      </c>
      <c r="CD43" s="28">
        <v>0</v>
      </c>
      <c r="CE43" s="28">
        <v>0</v>
      </c>
      <c r="CF43" s="28">
        <v>0</v>
      </c>
      <c r="CG43" s="28">
        <v>0</v>
      </c>
      <c r="CH43" s="28"/>
      <c r="CI43" s="28"/>
      <c r="CJ43" s="28"/>
      <c r="CK43" s="28"/>
      <c r="CL43" s="28"/>
      <c r="CM43" s="28"/>
      <c r="CN43" s="29"/>
      <c r="CO43" s="30">
        <f t="shared" si="51"/>
        <v>0</v>
      </c>
      <c r="CP43" s="27">
        <v>0</v>
      </c>
      <c r="CQ43" s="28">
        <v>0</v>
      </c>
      <c r="CR43" s="28">
        <v>0</v>
      </c>
      <c r="CS43" s="28">
        <v>0</v>
      </c>
      <c r="CT43" s="28">
        <v>0</v>
      </c>
      <c r="CU43" s="28"/>
      <c r="CV43" s="28"/>
      <c r="CW43" s="28"/>
      <c r="CX43" s="28"/>
      <c r="CY43" s="28"/>
      <c r="CZ43" s="28"/>
      <c r="DA43" s="29"/>
      <c r="DB43" s="30">
        <f>SUM(CP43:DA43)</f>
        <v>0</v>
      </c>
      <c r="DC43" s="532">
        <f t="shared" si="52"/>
        <v>689</v>
      </c>
      <c r="DD43" s="533">
        <f t="shared" si="4"/>
        <v>0</v>
      </c>
      <c r="DE43" s="534">
        <f t="shared" si="53"/>
        <v>574</v>
      </c>
      <c r="DF43" s="492">
        <f t="shared" si="54"/>
        <v>1263</v>
      </c>
      <c r="DG43" s="33">
        <f t="shared" si="17"/>
        <v>222</v>
      </c>
      <c r="DH43" s="461">
        <f t="shared" si="44"/>
        <v>3.727272727272727E-2</v>
      </c>
      <c r="DI43" s="462">
        <f t="shared" si="45"/>
        <v>3.1818181818181815E-2</v>
      </c>
      <c r="DJ43" s="462">
        <f t="shared" si="46"/>
        <v>4.6363636363636364E-2</v>
      </c>
      <c r="DK43" s="462">
        <f t="shared" si="47"/>
        <v>4.363636363636364E-2</v>
      </c>
      <c r="DL43" s="462">
        <f t="shared" si="20"/>
        <v>4.2727272727272725E-2</v>
      </c>
      <c r="DM43" s="463"/>
      <c r="DN43" s="463"/>
      <c r="DO43" s="463"/>
      <c r="DP43" s="463"/>
      <c r="DQ43" s="463"/>
      <c r="DR43" s="464"/>
      <c r="DS43" s="465"/>
      <c r="DT43" s="525">
        <f t="shared" si="21"/>
        <v>0.20181818181818181</v>
      </c>
      <c r="DU43" s="22">
        <v>1100</v>
      </c>
      <c r="DV43" s="22">
        <f t="shared" si="39"/>
        <v>91.666666666666671</v>
      </c>
      <c r="DW43" s="501">
        <f t="shared" si="55"/>
        <v>1430</v>
      </c>
      <c r="DX43" s="502">
        <f t="shared" si="56"/>
        <v>1870</v>
      </c>
      <c r="DY43" s="34"/>
      <c r="DZ43" s="35"/>
      <c r="EA43" s="34"/>
      <c r="EB43" s="35"/>
      <c r="EC43" s="34"/>
      <c r="ED43" s="814"/>
      <c r="EE43" s="36"/>
      <c r="EF43" s="37"/>
      <c r="EG43" s="327"/>
      <c r="EH43" s="814"/>
      <c r="EI43" s="34"/>
      <c r="EJ43" s="35"/>
      <c r="EK43" s="34"/>
      <c r="EL43" s="35"/>
      <c r="EM43" s="34"/>
      <c r="EN43" s="35"/>
      <c r="EO43" s="34"/>
      <c r="EP43" s="35"/>
      <c r="EQ43" s="34"/>
      <c r="ER43" s="35"/>
      <c r="ES43" s="34"/>
      <c r="ET43" s="35"/>
      <c r="EU43" s="34"/>
      <c r="EV43" s="38"/>
      <c r="EW43" s="811"/>
    </row>
    <row r="44" spans="1:153" ht="120" customHeight="1" x14ac:dyDescent="0.25">
      <c r="A44" s="337">
        <v>39</v>
      </c>
      <c r="B44" s="782" t="s">
        <v>88</v>
      </c>
      <c r="C44" s="792" t="s">
        <v>194</v>
      </c>
      <c r="D44" s="377">
        <v>0</v>
      </c>
      <c r="E44" s="751">
        <v>0</v>
      </c>
      <c r="F44" s="10">
        <v>0</v>
      </c>
      <c r="G44" s="11">
        <v>0</v>
      </c>
      <c r="H44" s="11">
        <v>0</v>
      </c>
      <c r="I44" s="67">
        <v>0</v>
      </c>
      <c r="J44" s="68">
        <v>0</v>
      </c>
      <c r="K44" s="14">
        <f t="shared" si="48"/>
        <v>0</v>
      </c>
      <c r="L44" s="15">
        <v>134</v>
      </c>
      <c r="M44" s="15">
        <v>5</v>
      </c>
      <c r="N44" s="15">
        <v>175</v>
      </c>
      <c r="O44" s="15">
        <v>188</v>
      </c>
      <c r="P44" s="739">
        <v>219</v>
      </c>
      <c r="Q44" s="16"/>
      <c r="R44" s="16"/>
      <c r="S44" s="16"/>
      <c r="T44" s="16"/>
      <c r="U44" s="16"/>
      <c r="V44" s="16"/>
      <c r="W44" s="17"/>
      <c r="X44" s="18">
        <f t="shared" si="7"/>
        <v>721</v>
      </c>
      <c r="Y44" s="19">
        <v>281</v>
      </c>
      <c r="Z44" s="20">
        <v>22</v>
      </c>
      <c r="AA44" s="20">
        <v>32</v>
      </c>
      <c r="AB44" s="20">
        <v>28</v>
      </c>
      <c r="AC44" s="20">
        <v>26</v>
      </c>
      <c r="AD44" s="20"/>
      <c r="AE44" s="20"/>
      <c r="AF44" s="20"/>
      <c r="AG44" s="20"/>
      <c r="AH44" s="20"/>
      <c r="AI44" s="20"/>
      <c r="AJ44" s="21"/>
      <c r="AK44" s="22">
        <f t="shared" si="8"/>
        <v>389</v>
      </c>
      <c r="AL44" s="19">
        <v>184</v>
      </c>
      <c r="AM44" s="20">
        <v>2</v>
      </c>
      <c r="AN44" s="20">
        <v>2</v>
      </c>
      <c r="AO44" s="20">
        <v>3</v>
      </c>
      <c r="AP44" s="20">
        <v>1</v>
      </c>
      <c r="AQ44" s="20"/>
      <c r="AR44" s="20"/>
      <c r="AS44" s="20"/>
      <c r="AT44" s="20"/>
      <c r="AU44" s="20"/>
      <c r="AV44" s="20"/>
      <c r="AW44" s="21"/>
      <c r="AX44" s="22">
        <f t="shared" si="49"/>
        <v>192</v>
      </c>
      <c r="AY44" s="22">
        <f t="shared" si="50"/>
        <v>581</v>
      </c>
      <c r="AZ44" s="205">
        <f t="shared" si="41"/>
        <v>389</v>
      </c>
      <c r="BA44" s="206">
        <f t="shared" si="42"/>
        <v>0</v>
      </c>
      <c r="BB44" s="207">
        <f t="shared" si="43"/>
        <v>192</v>
      </c>
      <c r="BC44" s="384">
        <v>25</v>
      </c>
      <c r="BD44" s="385">
        <v>22</v>
      </c>
      <c r="BE44" s="385">
        <v>23</v>
      </c>
      <c r="BF44" s="385">
        <v>14</v>
      </c>
      <c r="BG44" s="385">
        <v>17</v>
      </c>
      <c r="BH44" s="385"/>
      <c r="BI44" s="385"/>
      <c r="BJ44" s="385"/>
      <c r="BK44" s="385"/>
      <c r="BL44" s="385"/>
      <c r="BM44" s="385"/>
      <c r="BN44" s="385"/>
      <c r="BO44" s="26">
        <f t="shared" si="11"/>
        <v>101</v>
      </c>
      <c r="BP44" s="23">
        <v>1</v>
      </c>
      <c r="BQ44" s="24">
        <v>1</v>
      </c>
      <c r="BR44" s="24">
        <v>0</v>
      </c>
      <c r="BS44" s="24">
        <v>0</v>
      </c>
      <c r="BT44" s="24">
        <v>0</v>
      </c>
      <c r="BU44" s="24"/>
      <c r="BV44" s="24"/>
      <c r="BW44" s="24"/>
      <c r="BX44" s="24"/>
      <c r="BY44" s="24"/>
      <c r="BZ44" s="24"/>
      <c r="CA44" s="25"/>
      <c r="CB44" s="26">
        <f>SUM(BP44:CA44)</f>
        <v>2</v>
      </c>
      <c r="CC44" s="27">
        <v>0</v>
      </c>
      <c r="CD44" s="28">
        <v>0</v>
      </c>
      <c r="CE44" s="28">
        <v>0</v>
      </c>
      <c r="CF44" s="28">
        <v>0</v>
      </c>
      <c r="CG44" s="28">
        <v>2</v>
      </c>
      <c r="CH44" s="28"/>
      <c r="CI44" s="28"/>
      <c r="CJ44" s="28"/>
      <c r="CK44" s="28"/>
      <c r="CL44" s="28"/>
      <c r="CM44" s="28"/>
      <c r="CN44" s="29"/>
      <c r="CO44" s="30">
        <f t="shared" si="51"/>
        <v>2</v>
      </c>
      <c r="CP44" s="27">
        <v>0</v>
      </c>
      <c r="CQ44" s="28">
        <v>0</v>
      </c>
      <c r="CR44" s="28">
        <v>0</v>
      </c>
      <c r="CS44" s="28">
        <v>0</v>
      </c>
      <c r="CT44" s="28">
        <v>0</v>
      </c>
      <c r="CU44" s="28"/>
      <c r="CV44" s="28"/>
      <c r="CW44" s="28"/>
      <c r="CX44" s="28"/>
      <c r="CY44" s="28"/>
      <c r="CZ44" s="28"/>
      <c r="DA44" s="29"/>
      <c r="DB44" s="30">
        <f>SUM(CP44:DA44)</f>
        <v>0</v>
      </c>
      <c r="DC44" s="532">
        <f t="shared" si="52"/>
        <v>286</v>
      </c>
      <c r="DD44" s="533">
        <f t="shared" si="4"/>
        <v>0</v>
      </c>
      <c r="DE44" s="534">
        <f t="shared" si="53"/>
        <v>190</v>
      </c>
      <c r="DF44" s="492">
        <f t="shared" si="54"/>
        <v>476</v>
      </c>
      <c r="DG44" s="33">
        <f t="shared" si="17"/>
        <v>101</v>
      </c>
      <c r="DH44" s="461">
        <f t="shared" si="44"/>
        <v>2.2727272727272728E-2</v>
      </c>
      <c r="DI44" s="462">
        <f t="shared" si="45"/>
        <v>0.02</v>
      </c>
      <c r="DJ44" s="462">
        <f t="shared" si="46"/>
        <v>2.0909090909090908E-2</v>
      </c>
      <c r="DK44" s="462">
        <f t="shared" si="47"/>
        <v>1.2727272727272728E-2</v>
      </c>
      <c r="DL44" s="462">
        <f t="shared" si="20"/>
        <v>1.5454545454545455E-2</v>
      </c>
      <c r="DM44" s="463"/>
      <c r="DN44" s="463"/>
      <c r="DO44" s="463"/>
      <c r="DP44" s="463"/>
      <c r="DQ44" s="463"/>
      <c r="DR44" s="464"/>
      <c r="DS44" s="465"/>
      <c r="DT44" s="525">
        <f t="shared" si="21"/>
        <v>9.1818181818181813E-2</v>
      </c>
      <c r="DU44" s="22">
        <v>1100</v>
      </c>
      <c r="DV44" s="22">
        <f t="shared" si="39"/>
        <v>91.666666666666671</v>
      </c>
      <c r="DW44" s="501">
        <f t="shared" si="55"/>
        <v>1430</v>
      </c>
      <c r="DX44" s="502">
        <f t="shared" si="56"/>
        <v>1870</v>
      </c>
      <c r="DY44" s="34"/>
      <c r="DZ44" s="35"/>
      <c r="EA44" s="34"/>
      <c r="EB44" s="35"/>
      <c r="EC44" s="34"/>
      <c r="ED44" s="814"/>
      <c r="EE44" s="36"/>
      <c r="EF44" s="37"/>
      <c r="EG44" s="327"/>
      <c r="EH44" s="814"/>
      <c r="EI44" s="34"/>
      <c r="EJ44" s="35"/>
      <c r="EK44" s="34"/>
      <c r="EL44" s="35"/>
      <c r="EM44" s="34"/>
      <c r="EN44" s="35"/>
      <c r="EO44" s="34"/>
      <c r="EP44" s="35"/>
      <c r="EQ44" s="34"/>
      <c r="ER44" s="35"/>
      <c r="ES44" s="34"/>
      <c r="ET44" s="35"/>
      <c r="EU44" s="34"/>
      <c r="EV44" s="38"/>
      <c r="EW44" s="811"/>
    </row>
    <row r="45" spans="1:153" ht="120" customHeight="1" thickBot="1" x14ac:dyDescent="0.3">
      <c r="A45" s="663">
        <v>40</v>
      </c>
      <c r="B45" s="788" t="s">
        <v>89</v>
      </c>
      <c r="C45" s="798" t="s">
        <v>195</v>
      </c>
      <c r="D45" s="386">
        <v>2200</v>
      </c>
      <c r="E45" s="757">
        <v>28</v>
      </c>
      <c r="F45" s="387">
        <v>310</v>
      </c>
      <c r="G45" s="388">
        <v>1044</v>
      </c>
      <c r="H45" s="388">
        <v>917</v>
      </c>
      <c r="I45" s="389">
        <v>84</v>
      </c>
      <c r="J45" s="390">
        <v>0</v>
      </c>
      <c r="K45" s="391">
        <f t="shared" si="48"/>
        <v>2355</v>
      </c>
      <c r="L45" s="392">
        <v>62</v>
      </c>
      <c r="M45" s="392">
        <v>44</v>
      </c>
      <c r="N45" s="392">
        <v>145</v>
      </c>
      <c r="O45" s="392">
        <v>242</v>
      </c>
      <c r="P45" s="746">
        <v>300</v>
      </c>
      <c r="Q45" s="393"/>
      <c r="R45" s="393"/>
      <c r="S45" s="393"/>
      <c r="T45" s="393"/>
      <c r="U45" s="393"/>
      <c r="V45" s="393"/>
      <c r="W45" s="394"/>
      <c r="X45" s="395">
        <f t="shared" si="7"/>
        <v>793</v>
      </c>
      <c r="Y45" s="396">
        <v>58</v>
      </c>
      <c r="Z45" s="397">
        <v>61</v>
      </c>
      <c r="AA45" s="397">
        <v>63</v>
      </c>
      <c r="AB45" s="397">
        <v>97</v>
      </c>
      <c r="AC45" s="397">
        <v>59</v>
      </c>
      <c r="AD45" s="397"/>
      <c r="AE45" s="397"/>
      <c r="AF45" s="397"/>
      <c r="AG45" s="397"/>
      <c r="AH45" s="397"/>
      <c r="AI45" s="397"/>
      <c r="AJ45" s="398"/>
      <c r="AK45" s="399">
        <f t="shared" si="8"/>
        <v>338</v>
      </c>
      <c r="AL45" s="396">
        <v>13</v>
      </c>
      <c r="AM45" s="397">
        <v>3</v>
      </c>
      <c r="AN45" s="397">
        <v>16</v>
      </c>
      <c r="AO45" s="397">
        <v>88</v>
      </c>
      <c r="AP45" s="397">
        <v>3</v>
      </c>
      <c r="AQ45" s="397"/>
      <c r="AR45" s="397"/>
      <c r="AS45" s="397"/>
      <c r="AT45" s="397"/>
      <c r="AU45" s="397"/>
      <c r="AV45" s="397"/>
      <c r="AW45" s="398"/>
      <c r="AX45" s="399">
        <f t="shared" si="49"/>
        <v>123</v>
      </c>
      <c r="AY45" s="399">
        <f t="shared" si="50"/>
        <v>461</v>
      </c>
      <c r="AZ45" s="400">
        <f t="shared" si="41"/>
        <v>648</v>
      </c>
      <c r="BA45" s="401">
        <f t="shared" si="42"/>
        <v>0</v>
      </c>
      <c r="BB45" s="402">
        <f t="shared" si="43"/>
        <v>1167</v>
      </c>
      <c r="BC45" s="403">
        <v>53</v>
      </c>
      <c r="BD45" s="404">
        <v>65</v>
      </c>
      <c r="BE45" s="404">
        <v>61</v>
      </c>
      <c r="BF45" s="404">
        <v>59</v>
      </c>
      <c r="BG45" s="404">
        <v>59</v>
      </c>
      <c r="BH45" s="404"/>
      <c r="BI45" s="404"/>
      <c r="BJ45" s="404"/>
      <c r="BK45" s="404"/>
      <c r="BL45" s="404"/>
      <c r="BM45" s="404"/>
      <c r="BN45" s="404"/>
      <c r="BO45" s="405">
        <f t="shared" si="11"/>
        <v>297</v>
      </c>
      <c r="BP45" s="406">
        <v>2</v>
      </c>
      <c r="BQ45" s="407">
        <v>0</v>
      </c>
      <c r="BR45" s="407">
        <v>0</v>
      </c>
      <c r="BS45" s="407">
        <v>0</v>
      </c>
      <c r="BT45" s="407">
        <v>0</v>
      </c>
      <c r="BU45" s="407"/>
      <c r="BV45" s="407"/>
      <c r="BW45" s="407"/>
      <c r="BX45" s="407"/>
      <c r="BY45" s="407"/>
      <c r="BZ45" s="407"/>
      <c r="CA45" s="408"/>
      <c r="CB45" s="405">
        <f>SUM(BP45:CA45)</f>
        <v>2</v>
      </c>
      <c r="CC45" s="409">
        <v>0</v>
      </c>
      <c r="CD45" s="410">
        <v>0</v>
      </c>
      <c r="CE45" s="410">
        <v>0</v>
      </c>
      <c r="CF45" s="410">
        <v>0</v>
      </c>
      <c r="CG45" s="410">
        <v>0</v>
      </c>
      <c r="CH45" s="410"/>
      <c r="CI45" s="410"/>
      <c r="CJ45" s="410"/>
      <c r="CK45" s="410"/>
      <c r="CL45" s="410"/>
      <c r="CM45" s="410"/>
      <c r="CN45" s="411"/>
      <c r="CO45" s="412">
        <f t="shared" si="51"/>
        <v>0</v>
      </c>
      <c r="CP45" s="409">
        <v>0</v>
      </c>
      <c r="CQ45" s="410">
        <v>0</v>
      </c>
      <c r="CR45" s="410">
        <v>0</v>
      </c>
      <c r="CS45" s="410">
        <v>0</v>
      </c>
      <c r="CT45" s="410">
        <v>0</v>
      </c>
      <c r="CU45" s="410"/>
      <c r="CV45" s="410"/>
      <c r="CW45" s="410"/>
      <c r="CX45" s="410"/>
      <c r="CY45" s="410"/>
      <c r="CZ45" s="410"/>
      <c r="DA45" s="411"/>
      <c r="DB45" s="412">
        <f>SUM(CP45:DA45)</f>
        <v>0</v>
      </c>
      <c r="DC45" s="664">
        <f t="shared" si="52"/>
        <v>351</v>
      </c>
      <c r="DD45" s="665">
        <f t="shared" si="4"/>
        <v>0</v>
      </c>
      <c r="DE45" s="666">
        <f t="shared" si="53"/>
        <v>1165</v>
      </c>
      <c r="DF45" s="495">
        <f t="shared" si="54"/>
        <v>1516</v>
      </c>
      <c r="DG45" s="413">
        <f t="shared" si="17"/>
        <v>297</v>
      </c>
      <c r="DH45" s="476">
        <f t="shared" si="44"/>
        <v>4.818181818181818E-2</v>
      </c>
      <c r="DI45" s="477">
        <f t="shared" si="45"/>
        <v>5.909090909090909E-2</v>
      </c>
      <c r="DJ45" s="477">
        <f t="shared" si="46"/>
        <v>5.5454545454545458E-2</v>
      </c>
      <c r="DK45" s="477">
        <f t="shared" si="47"/>
        <v>5.3636363636363635E-2</v>
      </c>
      <c r="DL45" s="477">
        <f t="shared" si="20"/>
        <v>5.3636363636363635E-2</v>
      </c>
      <c r="DM45" s="478"/>
      <c r="DN45" s="478"/>
      <c r="DO45" s="478"/>
      <c r="DP45" s="478"/>
      <c r="DQ45" s="478"/>
      <c r="DR45" s="479"/>
      <c r="DS45" s="480"/>
      <c r="DT45" s="667">
        <f t="shared" si="21"/>
        <v>0.27</v>
      </c>
      <c r="DU45" s="399">
        <v>1100</v>
      </c>
      <c r="DV45" s="399">
        <f>DU45/12</f>
        <v>91.666666666666671</v>
      </c>
      <c r="DW45" s="507">
        <f t="shared" si="55"/>
        <v>1430</v>
      </c>
      <c r="DX45" s="508">
        <f t="shared" si="56"/>
        <v>1870</v>
      </c>
      <c r="DY45" s="414"/>
      <c r="DZ45" s="415"/>
      <c r="EA45" s="414"/>
      <c r="EB45" s="415"/>
      <c r="EC45" s="414"/>
      <c r="ED45" s="821"/>
      <c r="EE45" s="827"/>
      <c r="EF45" s="668"/>
      <c r="EG45" s="416"/>
      <c r="EH45" s="821"/>
      <c r="EI45" s="242"/>
      <c r="EJ45" s="243"/>
      <c r="EK45" s="242"/>
      <c r="EL45" s="243"/>
      <c r="EM45" s="242"/>
      <c r="EN45" s="243"/>
      <c r="EO45" s="242"/>
      <c r="EP45" s="243"/>
      <c r="EQ45" s="242"/>
      <c r="ER45" s="243"/>
      <c r="ES45" s="242"/>
      <c r="ET45" s="243"/>
      <c r="EU45" s="242"/>
      <c r="EV45" s="330"/>
      <c r="EW45" s="811"/>
    </row>
    <row r="46" spans="1:153" s="65" customFormat="1" ht="120" customHeight="1" thickTop="1" x14ac:dyDescent="0.25">
      <c r="A46" s="616">
        <v>41</v>
      </c>
      <c r="B46" s="786" t="s">
        <v>122</v>
      </c>
      <c r="C46" s="796" t="s">
        <v>196</v>
      </c>
      <c r="D46" s="632">
        <v>6418</v>
      </c>
      <c r="E46" s="755">
        <v>368</v>
      </c>
      <c r="F46" s="633">
        <v>887</v>
      </c>
      <c r="G46" s="634">
        <v>5106</v>
      </c>
      <c r="H46" s="634">
        <v>425</v>
      </c>
      <c r="I46" s="635">
        <v>472</v>
      </c>
      <c r="J46" s="636">
        <v>0</v>
      </c>
      <c r="K46" s="637">
        <f t="shared" si="48"/>
        <v>6890</v>
      </c>
      <c r="L46" s="155">
        <v>215</v>
      </c>
      <c r="M46" s="155">
        <v>84</v>
      </c>
      <c r="N46" s="155">
        <v>451</v>
      </c>
      <c r="O46" s="155">
        <v>588</v>
      </c>
      <c r="P46" s="747">
        <v>717</v>
      </c>
      <c r="Q46" s="638"/>
      <c r="R46" s="638"/>
      <c r="S46" s="638"/>
      <c r="T46" s="638"/>
      <c r="U46" s="638"/>
      <c r="V46" s="638"/>
      <c r="W46" s="639"/>
      <c r="X46" s="640">
        <f t="shared" ref="X46:X61" si="57">SUM(L46:W46)</f>
        <v>2055</v>
      </c>
      <c r="Y46" s="641">
        <v>112</v>
      </c>
      <c r="Z46" s="642">
        <v>397</v>
      </c>
      <c r="AA46" s="642">
        <v>113</v>
      </c>
      <c r="AB46" s="642">
        <v>120</v>
      </c>
      <c r="AC46" s="642">
        <v>251</v>
      </c>
      <c r="AD46" s="642"/>
      <c r="AE46" s="642"/>
      <c r="AF46" s="642"/>
      <c r="AG46" s="642"/>
      <c r="AH46" s="642"/>
      <c r="AI46" s="642"/>
      <c r="AJ46" s="643"/>
      <c r="AK46" s="644">
        <f t="shared" ref="AK46:AK61" si="58">SUM(Y46:AJ46)</f>
        <v>993</v>
      </c>
      <c r="AL46" s="645">
        <v>1010</v>
      </c>
      <c r="AM46" s="642">
        <v>1025</v>
      </c>
      <c r="AN46" s="642">
        <v>294</v>
      </c>
      <c r="AO46" s="642">
        <v>101</v>
      </c>
      <c r="AP46" s="642">
        <v>133</v>
      </c>
      <c r="AQ46" s="642"/>
      <c r="AR46" s="642"/>
      <c r="AS46" s="642"/>
      <c r="AT46" s="642"/>
      <c r="AU46" s="642"/>
      <c r="AV46" s="642"/>
      <c r="AW46" s="643"/>
      <c r="AX46" s="644">
        <f t="shared" si="49"/>
        <v>2563</v>
      </c>
      <c r="AY46" s="644">
        <f t="shared" si="50"/>
        <v>3556</v>
      </c>
      <c r="AZ46" s="646">
        <f t="shared" si="41"/>
        <v>1880</v>
      </c>
      <c r="BA46" s="647">
        <f t="shared" si="42"/>
        <v>0</v>
      </c>
      <c r="BB46" s="648">
        <f t="shared" si="43"/>
        <v>7669</v>
      </c>
      <c r="BC46" s="560">
        <v>82</v>
      </c>
      <c r="BD46" s="561">
        <v>82</v>
      </c>
      <c r="BE46" s="561">
        <v>96</v>
      </c>
      <c r="BF46" s="561">
        <v>85</v>
      </c>
      <c r="BG46" s="561">
        <v>85</v>
      </c>
      <c r="BH46" s="561"/>
      <c r="BI46" s="561"/>
      <c r="BJ46" s="561"/>
      <c r="BK46" s="561"/>
      <c r="BL46" s="561"/>
      <c r="BM46" s="561"/>
      <c r="BN46" s="561"/>
      <c r="BO46" s="649">
        <f t="shared" ref="BO46:BO61" si="59">SUM(BC46:BN46)</f>
        <v>430</v>
      </c>
      <c r="BP46" s="650">
        <v>3</v>
      </c>
      <c r="BQ46" s="651">
        <v>6</v>
      </c>
      <c r="BR46" s="651">
        <v>11</v>
      </c>
      <c r="BS46" s="651">
        <v>12</v>
      </c>
      <c r="BT46" s="651">
        <v>3</v>
      </c>
      <c r="BU46" s="651"/>
      <c r="BV46" s="651"/>
      <c r="BW46" s="651"/>
      <c r="BX46" s="651"/>
      <c r="BY46" s="651"/>
      <c r="BZ46" s="651"/>
      <c r="CA46" s="652"/>
      <c r="CB46" s="649">
        <f t="shared" ref="CB46:CB61" si="60">SUM(BP46:CA46)</f>
        <v>35</v>
      </c>
      <c r="CC46" s="653">
        <v>1</v>
      </c>
      <c r="CD46" s="654">
        <v>1</v>
      </c>
      <c r="CE46" s="654">
        <v>1</v>
      </c>
      <c r="CF46" s="654">
        <v>1</v>
      </c>
      <c r="CG46" s="654">
        <v>561</v>
      </c>
      <c r="CH46" s="654"/>
      <c r="CI46" s="654"/>
      <c r="CJ46" s="654"/>
      <c r="CK46" s="654"/>
      <c r="CL46" s="654"/>
      <c r="CM46" s="654"/>
      <c r="CN46" s="655"/>
      <c r="CO46" s="656">
        <f t="shared" si="51"/>
        <v>565</v>
      </c>
      <c r="CP46" s="653">
        <v>0</v>
      </c>
      <c r="CQ46" s="654">
        <v>690</v>
      </c>
      <c r="CR46" s="654">
        <v>606</v>
      </c>
      <c r="CS46" s="654">
        <v>31</v>
      </c>
      <c r="CT46" s="654">
        <v>120</v>
      </c>
      <c r="CU46" s="654"/>
      <c r="CV46" s="654"/>
      <c r="CW46" s="654"/>
      <c r="CX46" s="654"/>
      <c r="CY46" s="654"/>
      <c r="CZ46" s="654"/>
      <c r="DA46" s="655"/>
      <c r="DB46" s="656">
        <f t="shared" ref="DB46:DB61" si="61">SUM(CP46:DA46)</f>
        <v>1447</v>
      </c>
      <c r="DC46" s="657">
        <f t="shared" si="52"/>
        <v>885</v>
      </c>
      <c r="DD46" s="658">
        <f t="shared" si="4"/>
        <v>0</v>
      </c>
      <c r="DE46" s="572">
        <f t="shared" si="53"/>
        <v>6187</v>
      </c>
      <c r="DF46" s="659">
        <f t="shared" ref="DF46:DF61" si="62">SUM(DC46:DE46)-DD46</f>
        <v>7072</v>
      </c>
      <c r="DG46" s="116">
        <f t="shared" ref="DG46:DG61" si="63">BO46</f>
        <v>430</v>
      </c>
      <c r="DH46" s="574">
        <f t="shared" ref="DH46:DH61" si="64">BC46/DU46</f>
        <v>8.2000000000000003E-2</v>
      </c>
      <c r="DI46" s="575">
        <f t="shared" ref="DI46:DI61" si="65">BD46/DU46</f>
        <v>8.2000000000000003E-2</v>
      </c>
      <c r="DJ46" s="575">
        <f t="shared" ref="DJ46:DJ61" si="66">BE46/DU46</f>
        <v>9.6000000000000002E-2</v>
      </c>
      <c r="DK46" s="575">
        <f t="shared" ref="DK46:DK61" si="67">BF46/DU46</f>
        <v>8.5000000000000006E-2</v>
      </c>
      <c r="DL46" s="575">
        <f t="shared" si="20"/>
        <v>8.5000000000000006E-2</v>
      </c>
      <c r="DM46" s="576"/>
      <c r="DN46" s="576"/>
      <c r="DO46" s="576"/>
      <c r="DP46" s="576"/>
      <c r="DQ46" s="576"/>
      <c r="DR46" s="577"/>
      <c r="DS46" s="578"/>
      <c r="DT46" s="579">
        <f t="shared" si="21"/>
        <v>0.43000000000000005</v>
      </c>
      <c r="DU46" s="644">
        <v>1000</v>
      </c>
      <c r="DV46" s="644">
        <f>DU46/12</f>
        <v>83.333333333333329</v>
      </c>
      <c r="DW46" s="660">
        <f t="shared" si="55"/>
        <v>1300</v>
      </c>
      <c r="DX46" s="661">
        <f t="shared" si="56"/>
        <v>1700</v>
      </c>
      <c r="DY46" s="156"/>
      <c r="DZ46" s="157"/>
      <c r="EA46" s="156"/>
      <c r="EB46" s="157"/>
      <c r="EC46" s="156"/>
      <c r="ED46" s="822"/>
      <c r="EE46" s="828"/>
      <c r="EF46" s="662"/>
      <c r="EG46" s="527"/>
      <c r="EH46" s="822"/>
      <c r="EI46" s="156"/>
      <c r="EJ46" s="157"/>
      <c r="EK46" s="156"/>
      <c r="EL46" s="157"/>
      <c r="EM46" s="156"/>
      <c r="EN46" s="157"/>
      <c r="EO46" s="156"/>
      <c r="EP46" s="157"/>
      <c r="EQ46" s="156"/>
      <c r="ER46" s="157"/>
      <c r="ES46" s="156"/>
      <c r="ET46" s="157"/>
      <c r="EU46" s="156"/>
      <c r="EV46" s="158"/>
      <c r="EW46" s="811"/>
    </row>
    <row r="47" spans="1:153" ht="120" customHeight="1" x14ac:dyDescent="0.25">
      <c r="A47" s="337">
        <v>42</v>
      </c>
      <c r="B47" s="782" t="s">
        <v>123</v>
      </c>
      <c r="C47" s="792" t="s">
        <v>197</v>
      </c>
      <c r="D47" s="377">
        <v>817</v>
      </c>
      <c r="E47" s="751">
        <v>26</v>
      </c>
      <c r="F47" s="10">
        <v>218</v>
      </c>
      <c r="G47" s="11">
        <v>574</v>
      </c>
      <c r="H47" s="11">
        <v>29</v>
      </c>
      <c r="I47" s="67">
        <v>70</v>
      </c>
      <c r="J47" s="68">
        <v>0</v>
      </c>
      <c r="K47" s="14">
        <f t="shared" si="48"/>
        <v>891</v>
      </c>
      <c r="L47" s="15">
        <v>60</v>
      </c>
      <c r="M47" s="15">
        <v>47</v>
      </c>
      <c r="N47" s="15">
        <v>181</v>
      </c>
      <c r="O47" s="15">
        <v>220</v>
      </c>
      <c r="P47" s="739">
        <v>258</v>
      </c>
      <c r="Q47" s="16"/>
      <c r="R47" s="16"/>
      <c r="S47" s="16"/>
      <c r="T47" s="16"/>
      <c r="U47" s="16"/>
      <c r="V47" s="16"/>
      <c r="W47" s="17"/>
      <c r="X47" s="18">
        <f t="shared" si="57"/>
        <v>766</v>
      </c>
      <c r="Y47" s="123">
        <v>57</v>
      </c>
      <c r="Z47" s="20">
        <v>49</v>
      </c>
      <c r="AA47" s="20">
        <v>81</v>
      </c>
      <c r="AB47" s="20">
        <v>50</v>
      </c>
      <c r="AC47" s="20">
        <v>59</v>
      </c>
      <c r="AD47" s="20"/>
      <c r="AE47" s="20"/>
      <c r="AF47" s="20"/>
      <c r="AG47" s="20"/>
      <c r="AH47" s="20"/>
      <c r="AI47" s="20"/>
      <c r="AJ47" s="21"/>
      <c r="AK47" s="22">
        <f t="shared" si="58"/>
        <v>296</v>
      </c>
      <c r="AL47" s="19">
        <v>35</v>
      </c>
      <c r="AM47" s="20">
        <v>32</v>
      </c>
      <c r="AN47" s="20">
        <v>35</v>
      </c>
      <c r="AO47" s="20">
        <v>47</v>
      </c>
      <c r="AP47" s="20">
        <v>79</v>
      </c>
      <c r="AQ47" s="20"/>
      <c r="AR47" s="20"/>
      <c r="AS47" s="20"/>
      <c r="AT47" s="20"/>
      <c r="AU47" s="20"/>
      <c r="AV47" s="20"/>
      <c r="AW47" s="21"/>
      <c r="AX47" s="22">
        <f t="shared" si="49"/>
        <v>228</v>
      </c>
      <c r="AY47" s="22">
        <f t="shared" si="50"/>
        <v>524</v>
      </c>
      <c r="AZ47" s="205">
        <f t="shared" si="41"/>
        <v>514</v>
      </c>
      <c r="BA47" s="206">
        <f t="shared" si="42"/>
        <v>0</v>
      </c>
      <c r="BB47" s="207">
        <f t="shared" si="43"/>
        <v>802</v>
      </c>
      <c r="BC47" s="384">
        <v>38</v>
      </c>
      <c r="BD47" s="385">
        <v>44</v>
      </c>
      <c r="BE47" s="385">
        <v>73</v>
      </c>
      <c r="BF47" s="385">
        <v>25</v>
      </c>
      <c r="BG47" s="385">
        <v>64</v>
      </c>
      <c r="BH47" s="385"/>
      <c r="BI47" s="385"/>
      <c r="BJ47" s="385"/>
      <c r="BK47" s="385"/>
      <c r="BL47" s="385"/>
      <c r="BM47" s="385"/>
      <c r="BN47" s="385"/>
      <c r="BO47" s="26">
        <f t="shared" si="59"/>
        <v>244</v>
      </c>
      <c r="BP47" s="23">
        <v>1</v>
      </c>
      <c r="BQ47" s="24">
        <v>0</v>
      </c>
      <c r="BR47" s="24">
        <v>1</v>
      </c>
      <c r="BS47" s="24">
        <v>1</v>
      </c>
      <c r="BT47" s="24">
        <v>3</v>
      </c>
      <c r="BU47" s="24"/>
      <c r="BV47" s="24"/>
      <c r="BW47" s="24"/>
      <c r="BX47" s="24"/>
      <c r="BY47" s="24"/>
      <c r="BZ47" s="24"/>
      <c r="CA47" s="25"/>
      <c r="CB47" s="26">
        <f t="shared" si="60"/>
        <v>6</v>
      </c>
      <c r="CC47" s="27">
        <v>0</v>
      </c>
      <c r="CD47" s="28">
        <v>0</v>
      </c>
      <c r="CE47" s="28">
        <v>0</v>
      </c>
      <c r="CF47" s="28">
        <v>1</v>
      </c>
      <c r="CG47" s="28">
        <v>0</v>
      </c>
      <c r="CH47" s="28"/>
      <c r="CI47" s="28"/>
      <c r="CJ47" s="28"/>
      <c r="CK47" s="28"/>
      <c r="CL47" s="28"/>
      <c r="CM47" s="28"/>
      <c r="CN47" s="29"/>
      <c r="CO47" s="30">
        <f t="shared" si="51"/>
        <v>1</v>
      </c>
      <c r="CP47" s="363">
        <v>0</v>
      </c>
      <c r="CQ47" s="28">
        <v>0</v>
      </c>
      <c r="CR47" s="28">
        <v>0</v>
      </c>
      <c r="CS47" s="28">
        <v>0</v>
      </c>
      <c r="CT47" s="28">
        <v>1</v>
      </c>
      <c r="CU47" s="28"/>
      <c r="CV47" s="28"/>
      <c r="CW47" s="28"/>
      <c r="CX47" s="28"/>
      <c r="CY47" s="28"/>
      <c r="CZ47" s="28"/>
      <c r="DA47" s="29"/>
      <c r="DB47" s="30">
        <f t="shared" si="61"/>
        <v>1</v>
      </c>
      <c r="DC47" s="532">
        <f t="shared" si="52"/>
        <v>269</v>
      </c>
      <c r="DD47" s="533">
        <f t="shared" si="4"/>
        <v>0</v>
      </c>
      <c r="DE47" s="534">
        <f t="shared" si="53"/>
        <v>795</v>
      </c>
      <c r="DF47" s="492">
        <f t="shared" si="62"/>
        <v>1064</v>
      </c>
      <c r="DG47" s="33">
        <f t="shared" si="63"/>
        <v>244</v>
      </c>
      <c r="DH47" s="461">
        <f t="shared" si="64"/>
        <v>6.9090909090909092E-2</v>
      </c>
      <c r="DI47" s="462">
        <f t="shared" si="65"/>
        <v>0.08</v>
      </c>
      <c r="DJ47" s="462">
        <f t="shared" si="66"/>
        <v>0.13272727272727272</v>
      </c>
      <c r="DK47" s="462">
        <f t="shared" si="67"/>
        <v>4.5454545454545456E-2</v>
      </c>
      <c r="DL47" s="462">
        <f t="shared" si="20"/>
        <v>0.11636363636363636</v>
      </c>
      <c r="DM47" s="463"/>
      <c r="DN47" s="463"/>
      <c r="DO47" s="463"/>
      <c r="DP47" s="463"/>
      <c r="DQ47" s="463"/>
      <c r="DR47" s="464"/>
      <c r="DS47" s="465"/>
      <c r="DT47" s="525">
        <f t="shared" si="21"/>
        <v>0.44363636363636372</v>
      </c>
      <c r="DU47" s="22">
        <v>550</v>
      </c>
      <c r="DV47" s="22">
        <f t="shared" ref="DV47:DV51" si="68">DU47/12</f>
        <v>45.833333333333336</v>
      </c>
      <c r="DW47" s="501">
        <f t="shared" si="55"/>
        <v>715</v>
      </c>
      <c r="DX47" s="502">
        <f t="shared" si="56"/>
        <v>935</v>
      </c>
      <c r="DY47" s="34"/>
      <c r="DZ47" s="35"/>
      <c r="EA47" s="34"/>
      <c r="EB47" s="35"/>
      <c r="EC47" s="34"/>
      <c r="ED47" s="814"/>
      <c r="EE47" s="36"/>
      <c r="EF47" s="37"/>
      <c r="EG47" s="327"/>
      <c r="EH47" s="814"/>
      <c r="EI47" s="34"/>
      <c r="EJ47" s="35"/>
      <c r="EK47" s="34"/>
      <c r="EL47" s="35"/>
      <c r="EM47" s="34"/>
      <c r="EN47" s="35"/>
      <c r="EO47" s="34"/>
      <c r="EP47" s="35"/>
      <c r="EQ47" s="34"/>
      <c r="ER47" s="35"/>
      <c r="ES47" s="34"/>
      <c r="ET47" s="35"/>
      <c r="EU47" s="34"/>
      <c r="EV47" s="38"/>
      <c r="EW47" s="811"/>
    </row>
    <row r="48" spans="1:153" ht="120" customHeight="1" x14ac:dyDescent="0.25">
      <c r="A48" s="337">
        <v>43</v>
      </c>
      <c r="B48" s="782" t="s">
        <v>124</v>
      </c>
      <c r="C48" s="792" t="s">
        <v>198</v>
      </c>
      <c r="D48" s="377">
        <v>842</v>
      </c>
      <c r="E48" s="751">
        <v>25</v>
      </c>
      <c r="F48" s="10">
        <v>238</v>
      </c>
      <c r="G48" s="11">
        <v>578</v>
      </c>
      <c r="H48" s="11">
        <v>32</v>
      </c>
      <c r="I48" s="67">
        <v>33</v>
      </c>
      <c r="J48" s="68">
        <v>0</v>
      </c>
      <c r="K48" s="14">
        <f t="shared" si="48"/>
        <v>881</v>
      </c>
      <c r="L48" s="15">
        <v>46</v>
      </c>
      <c r="M48" s="15">
        <v>26</v>
      </c>
      <c r="N48" s="15">
        <v>144</v>
      </c>
      <c r="O48" s="15">
        <v>181</v>
      </c>
      <c r="P48" s="739">
        <v>224</v>
      </c>
      <c r="Q48" s="16"/>
      <c r="R48" s="16"/>
      <c r="S48" s="16"/>
      <c r="T48" s="16"/>
      <c r="U48" s="16"/>
      <c r="V48" s="16"/>
      <c r="W48" s="17"/>
      <c r="X48" s="18">
        <f t="shared" si="57"/>
        <v>621</v>
      </c>
      <c r="Y48" s="123">
        <v>46</v>
      </c>
      <c r="Z48" s="20">
        <v>31</v>
      </c>
      <c r="AA48" s="20">
        <v>77</v>
      </c>
      <c r="AB48" s="20">
        <v>50</v>
      </c>
      <c r="AC48" s="20">
        <v>55</v>
      </c>
      <c r="AD48" s="20"/>
      <c r="AE48" s="20"/>
      <c r="AF48" s="20"/>
      <c r="AG48" s="20"/>
      <c r="AH48" s="20"/>
      <c r="AI48" s="20"/>
      <c r="AJ48" s="21"/>
      <c r="AK48" s="22">
        <f t="shared" si="58"/>
        <v>259</v>
      </c>
      <c r="AL48" s="19">
        <v>117</v>
      </c>
      <c r="AM48" s="20">
        <v>21</v>
      </c>
      <c r="AN48" s="20">
        <v>27</v>
      </c>
      <c r="AO48" s="20">
        <v>57</v>
      </c>
      <c r="AP48" s="20">
        <v>90</v>
      </c>
      <c r="AQ48" s="20"/>
      <c r="AR48" s="20"/>
      <c r="AS48" s="20"/>
      <c r="AT48" s="20"/>
      <c r="AU48" s="20"/>
      <c r="AV48" s="20"/>
      <c r="AW48" s="21"/>
      <c r="AX48" s="22">
        <f t="shared" si="49"/>
        <v>312</v>
      </c>
      <c r="AY48" s="22">
        <f t="shared" si="50"/>
        <v>571</v>
      </c>
      <c r="AZ48" s="205">
        <f t="shared" si="41"/>
        <v>497</v>
      </c>
      <c r="BA48" s="206">
        <f t="shared" si="42"/>
        <v>0</v>
      </c>
      <c r="BB48" s="207">
        <f t="shared" si="43"/>
        <v>890</v>
      </c>
      <c r="BC48" s="384">
        <v>42</v>
      </c>
      <c r="BD48" s="385">
        <v>44</v>
      </c>
      <c r="BE48" s="385">
        <v>71</v>
      </c>
      <c r="BF48" s="385">
        <v>16</v>
      </c>
      <c r="BG48" s="385">
        <v>59</v>
      </c>
      <c r="BH48" s="385"/>
      <c r="BI48" s="385"/>
      <c r="BJ48" s="385"/>
      <c r="BK48" s="385"/>
      <c r="BL48" s="385"/>
      <c r="BM48" s="385"/>
      <c r="BN48" s="385"/>
      <c r="BO48" s="26">
        <f t="shared" si="59"/>
        <v>232</v>
      </c>
      <c r="BP48" s="23">
        <v>2</v>
      </c>
      <c r="BQ48" s="24">
        <v>0</v>
      </c>
      <c r="BR48" s="24">
        <v>1</v>
      </c>
      <c r="BS48" s="24">
        <v>1</v>
      </c>
      <c r="BT48" s="24">
        <v>1</v>
      </c>
      <c r="BU48" s="24"/>
      <c r="BV48" s="24"/>
      <c r="BW48" s="24"/>
      <c r="BX48" s="24"/>
      <c r="BY48" s="24"/>
      <c r="BZ48" s="24"/>
      <c r="CA48" s="25"/>
      <c r="CB48" s="26">
        <f t="shared" si="60"/>
        <v>5</v>
      </c>
      <c r="CC48" s="27">
        <v>0</v>
      </c>
      <c r="CD48" s="28">
        <v>0</v>
      </c>
      <c r="CE48" s="28">
        <v>0</v>
      </c>
      <c r="CF48" s="28">
        <v>1</v>
      </c>
      <c r="CG48" s="28">
        <v>0</v>
      </c>
      <c r="CH48" s="28"/>
      <c r="CI48" s="28"/>
      <c r="CJ48" s="28"/>
      <c r="CK48" s="28"/>
      <c r="CL48" s="28"/>
      <c r="CM48" s="28"/>
      <c r="CN48" s="29"/>
      <c r="CO48" s="30">
        <f t="shared" si="51"/>
        <v>1</v>
      </c>
      <c r="CP48" s="27">
        <v>0</v>
      </c>
      <c r="CQ48" s="28">
        <v>0</v>
      </c>
      <c r="CR48" s="28">
        <v>2</v>
      </c>
      <c r="CS48" s="28">
        <v>0</v>
      </c>
      <c r="CT48" s="28">
        <v>1</v>
      </c>
      <c r="CU48" s="28"/>
      <c r="CV48" s="28"/>
      <c r="CW48" s="28"/>
      <c r="CX48" s="28"/>
      <c r="CY48" s="28"/>
      <c r="CZ48" s="28"/>
      <c r="DA48" s="29"/>
      <c r="DB48" s="30">
        <f t="shared" si="61"/>
        <v>3</v>
      </c>
      <c r="DC48" s="532">
        <f t="shared" si="52"/>
        <v>264</v>
      </c>
      <c r="DD48" s="533">
        <f t="shared" si="4"/>
        <v>0</v>
      </c>
      <c r="DE48" s="534">
        <f t="shared" si="53"/>
        <v>882</v>
      </c>
      <c r="DF48" s="492">
        <f t="shared" si="62"/>
        <v>1146</v>
      </c>
      <c r="DG48" s="33">
        <f t="shared" si="63"/>
        <v>232</v>
      </c>
      <c r="DH48" s="461">
        <f t="shared" si="64"/>
        <v>7.636363636363637E-2</v>
      </c>
      <c r="DI48" s="462">
        <f t="shared" si="65"/>
        <v>0.08</v>
      </c>
      <c r="DJ48" s="462">
        <f t="shared" si="66"/>
        <v>0.12909090909090909</v>
      </c>
      <c r="DK48" s="462">
        <f t="shared" si="67"/>
        <v>2.9090909090909091E-2</v>
      </c>
      <c r="DL48" s="462">
        <f t="shared" si="20"/>
        <v>0.10727272727272727</v>
      </c>
      <c r="DM48" s="463"/>
      <c r="DN48" s="463"/>
      <c r="DO48" s="463"/>
      <c r="DP48" s="463"/>
      <c r="DQ48" s="463"/>
      <c r="DR48" s="464"/>
      <c r="DS48" s="465"/>
      <c r="DT48" s="525">
        <f t="shared" si="21"/>
        <v>0.42181818181818187</v>
      </c>
      <c r="DU48" s="22">
        <v>550</v>
      </c>
      <c r="DV48" s="22">
        <f t="shared" si="68"/>
        <v>45.833333333333336</v>
      </c>
      <c r="DW48" s="501">
        <f t="shared" si="55"/>
        <v>715</v>
      </c>
      <c r="DX48" s="502">
        <f t="shared" si="56"/>
        <v>935</v>
      </c>
      <c r="DY48" s="34"/>
      <c r="DZ48" s="35"/>
      <c r="EA48" s="34"/>
      <c r="EB48" s="35"/>
      <c r="EC48" s="34"/>
      <c r="ED48" s="814"/>
      <c r="EE48" s="36"/>
      <c r="EF48" s="37"/>
      <c r="EG48" s="327"/>
      <c r="EH48" s="814"/>
      <c r="EI48" s="34"/>
      <c r="EJ48" s="35"/>
      <c r="EK48" s="34"/>
      <c r="EL48" s="35"/>
      <c r="EM48" s="34"/>
      <c r="EN48" s="35"/>
      <c r="EO48" s="34"/>
      <c r="EP48" s="35"/>
      <c r="EQ48" s="34"/>
      <c r="ER48" s="35"/>
      <c r="ES48" s="34"/>
      <c r="ET48" s="35"/>
      <c r="EU48" s="34"/>
      <c r="EV48" s="38"/>
      <c r="EW48" s="811"/>
    </row>
    <row r="49" spans="1:153" ht="120" customHeight="1" x14ac:dyDescent="0.25">
      <c r="A49" s="337">
        <v>44</v>
      </c>
      <c r="B49" s="782" t="s">
        <v>125</v>
      </c>
      <c r="C49" s="792" t="s">
        <v>199</v>
      </c>
      <c r="D49" s="377">
        <v>2727</v>
      </c>
      <c r="E49" s="751">
        <v>1</v>
      </c>
      <c r="F49" s="10">
        <v>544</v>
      </c>
      <c r="G49" s="11">
        <v>2106</v>
      </c>
      <c r="H49" s="11">
        <v>78</v>
      </c>
      <c r="I49" s="67">
        <v>95</v>
      </c>
      <c r="J49" s="68">
        <v>0</v>
      </c>
      <c r="K49" s="14">
        <f t="shared" si="48"/>
        <v>2823</v>
      </c>
      <c r="L49" s="15">
        <v>2</v>
      </c>
      <c r="M49" s="15">
        <v>0</v>
      </c>
      <c r="N49" s="15">
        <v>18</v>
      </c>
      <c r="O49" s="15">
        <v>17</v>
      </c>
      <c r="P49" s="739">
        <v>56</v>
      </c>
      <c r="Q49" s="16"/>
      <c r="R49" s="16"/>
      <c r="S49" s="16"/>
      <c r="T49" s="16"/>
      <c r="U49" s="16"/>
      <c r="V49" s="16"/>
      <c r="W49" s="17"/>
      <c r="X49" s="18">
        <f t="shared" si="57"/>
        <v>93</v>
      </c>
      <c r="Y49" s="123">
        <v>9</v>
      </c>
      <c r="Z49" s="20">
        <v>5</v>
      </c>
      <c r="AA49" s="20">
        <v>13</v>
      </c>
      <c r="AB49" s="20">
        <v>5</v>
      </c>
      <c r="AC49" s="20">
        <v>692</v>
      </c>
      <c r="AD49" s="20"/>
      <c r="AE49" s="20"/>
      <c r="AF49" s="20"/>
      <c r="AG49" s="20"/>
      <c r="AH49" s="20"/>
      <c r="AI49" s="20"/>
      <c r="AJ49" s="21"/>
      <c r="AK49" s="22">
        <f t="shared" si="58"/>
        <v>724</v>
      </c>
      <c r="AL49" s="19">
        <v>60</v>
      </c>
      <c r="AM49" s="20">
        <v>14</v>
      </c>
      <c r="AN49" s="20">
        <v>52</v>
      </c>
      <c r="AO49" s="20">
        <v>21</v>
      </c>
      <c r="AP49" s="20">
        <v>30</v>
      </c>
      <c r="AQ49" s="20"/>
      <c r="AR49" s="20"/>
      <c r="AS49" s="20"/>
      <c r="AT49" s="20"/>
      <c r="AU49" s="20"/>
      <c r="AV49" s="20"/>
      <c r="AW49" s="21"/>
      <c r="AX49" s="22">
        <f t="shared" si="49"/>
        <v>177</v>
      </c>
      <c r="AY49" s="22">
        <f t="shared" si="50"/>
        <v>901</v>
      </c>
      <c r="AZ49" s="205">
        <f t="shared" si="41"/>
        <v>1268</v>
      </c>
      <c r="BA49" s="206">
        <f t="shared" si="42"/>
        <v>0</v>
      </c>
      <c r="BB49" s="207">
        <f t="shared" si="43"/>
        <v>2283</v>
      </c>
      <c r="BC49" s="384">
        <v>60</v>
      </c>
      <c r="BD49" s="385">
        <v>50</v>
      </c>
      <c r="BE49" s="385">
        <v>64</v>
      </c>
      <c r="BF49" s="385">
        <v>54</v>
      </c>
      <c r="BG49" s="385">
        <v>82</v>
      </c>
      <c r="BH49" s="385"/>
      <c r="BI49" s="385"/>
      <c r="BJ49" s="385"/>
      <c r="BK49" s="385"/>
      <c r="BL49" s="385"/>
      <c r="BM49" s="385"/>
      <c r="BN49" s="385"/>
      <c r="BO49" s="26">
        <f t="shared" si="59"/>
        <v>310</v>
      </c>
      <c r="BP49" s="23">
        <v>1</v>
      </c>
      <c r="BQ49" s="24">
        <v>4</v>
      </c>
      <c r="BR49" s="24">
        <v>1</v>
      </c>
      <c r="BS49" s="24">
        <v>0</v>
      </c>
      <c r="BT49" s="24">
        <v>0</v>
      </c>
      <c r="BU49" s="24"/>
      <c r="BV49" s="24"/>
      <c r="BW49" s="24"/>
      <c r="BX49" s="24"/>
      <c r="BY49" s="24"/>
      <c r="BZ49" s="24"/>
      <c r="CA49" s="25"/>
      <c r="CB49" s="26">
        <f t="shared" si="60"/>
        <v>6</v>
      </c>
      <c r="CC49" s="27">
        <v>22</v>
      </c>
      <c r="CD49" s="28">
        <v>28</v>
      </c>
      <c r="CE49" s="28">
        <v>8</v>
      </c>
      <c r="CF49" s="28">
        <v>2</v>
      </c>
      <c r="CG49" s="28">
        <v>4</v>
      </c>
      <c r="CH49" s="28"/>
      <c r="CI49" s="28"/>
      <c r="CJ49" s="28"/>
      <c r="CK49" s="28"/>
      <c r="CL49" s="28"/>
      <c r="CM49" s="28"/>
      <c r="CN49" s="29"/>
      <c r="CO49" s="30">
        <f t="shared" si="51"/>
        <v>64</v>
      </c>
      <c r="CP49" s="27">
        <v>951</v>
      </c>
      <c r="CQ49" s="28">
        <v>834</v>
      </c>
      <c r="CR49" s="28">
        <v>73</v>
      </c>
      <c r="CS49" s="28">
        <v>36</v>
      </c>
      <c r="CT49" s="28">
        <v>51</v>
      </c>
      <c r="CU49" s="28"/>
      <c r="CV49" s="28"/>
      <c r="CW49" s="28"/>
      <c r="CX49" s="28"/>
      <c r="CY49" s="28"/>
      <c r="CZ49" s="28"/>
      <c r="DA49" s="29"/>
      <c r="DB49" s="30">
        <f t="shared" si="61"/>
        <v>1945</v>
      </c>
      <c r="DC49" s="532">
        <f t="shared" si="52"/>
        <v>894</v>
      </c>
      <c r="DD49" s="533">
        <v>0</v>
      </c>
      <c r="DE49" s="534">
        <f t="shared" si="53"/>
        <v>332</v>
      </c>
      <c r="DF49" s="492">
        <f>SUM(DC49:DE49)-DD49</f>
        <v>1226</v>
      </c>
      <c r="DG49" s="33">
        <f t="shared" si="63"/>
        <v>310</v>
      </c>
      <c r="DH49" s="461">
        <f t="shared" si="64"/>
        <v>0.06</v>
      </c>
      <c r="DI49" s="462">
        <f t="shared" si="65"/>
        <v>0.05</v>
      </c>
      <c r="DJ49" s="462">
        <f t="shared" si="66"/>
        <v>6.4000000000000001E-2</v>
      </c>
      <c r="DK49" s="462">
        <f t="shared" si="67"/>
        <v>5.3999999999999999E-2</v>
      </c>
      <c r="DL49" s="462">
        <f t="shared" si="20"/>
        <v>8.2000000000000003E-2</v>
      </c>
      <c r="DM49" s="463"/>
      <c r="DN49" s="463"/>
      <c r="DO49" s="463"/>
      <c r="DP49" s="463"/>
      <c r="DQ49" s="463"/>
      <c r="DR49" s="464"/>
      <c r="DS49" s="465"/>
      <c r="DT49" s="525">
        <f t="shared" si="21"/>
        <v>0.31</v>
      </c>
      <c r="DU49" s="22">
        <v>1000</v>
      </c>
      <c r="DV49" s="22">
        <f t="shared" si="68"/>
        <v>83.333333333333329</v>
      </c>
      <c r="DW49" s="501">
        <f t="shared" si="55"/>
        <v>1300</v>
      </c>
      <c r="DX49" s="502">
        <f t="shared" si="56"/>
        <v>1700</v>
      </c>
      <c r="DY49" s="34"/>
      <c r="DZ49" s="35"/>
      <c r="EA49" s="34"/>
      <c r="EB49" s="35"/>
      <c r="EC49" s="34"/>
      <c r="ED49" s="814"/>
      <c r="EE49" s="36"/>
      <c r="EF49" s="37"/>
      <c r="EG49" s="327"/>
      <c r="EH49" s="814"/>
      <c r="EI49" s="34"/>
      <c r="EJ49" s="35"/>
      <c r="EK49" s="34"/>
      <c r="EL49" s="35"/>
      <c r="EM49" s="34"/>
      <c r="EN49" s="35"/>
      <c r="EO49" s="34"/>
      <c r="EP49" s="35"/>
      <c r="EQ49" s="34"/>
      <c r="ER49" s="35"/>
      <c r="ES49" s="34"/>
      <c r="ET49" s="35"/>
      <c r="EU49" s="34"/>
      <c r="EV49" s="38"/>
    </row>
    <row r="50" spans="1:153" ht="120" customHeight="1" thickBot="1" x14ac:dyDescent="0.3">
      <c r="A50" s="337">
        <v>45</v>
      </c>
      <c r="B50" s="782" t="s">
        <v>126</v>
      </c>
      <c r="C50" s="792" t="s">
        <v>200</v>
      </c>
      <c r="D50" s="377">
        <v>1678</v>
      </c>
      <c r="E50" s="751">
        <v>0</v>
      </c>
      <c r="F50" s="10">
        <v>1390</v>
      </c>
      <c r="G50" s="11">
        <v>65</v>
      </c>
      <c r="H50" s="11">
        <v>223</v>
      </c>
      <c r="I50" s="67">
        <v>55</v>
      </c>
      <c r="J50" s="68">
        <v>0</v>
      </c>
      <c r="K50" s="14">
        <f t="shared" si="48"/>
        <v>1733</v>
      </c>
      <c r="L50" s="15">
        <v>1</v>
      </c>
      <c r="M50" s="15">
        <v>0</v>
      </c>
      <c r="N50" s="15">
        <v>1</v>
      </c>
      <c r="O50" s="15">
        <v>1</v>
      </c>
      <c r="P50" s="739">
        <v>1</v>
      </c>
      <c r="Q50" s="16"/>
      <c r="R50" s="16"/>
      <c r="S50" s="16"/>
      <c r="T50" s="16"/>
      <c r="U50" s="16"/>
      <c r="V50" s="16"/>
      <c r="W50" s="17"/>
      <c r="X50" s="18">
        <f t="shared" si="57"/>
        <v>4</v>
      </c>
      <c r="Y50" s="123">
        <v>10</v>
      </c>
      <c r="Z50" s="20">
        <v>0</v>
      </c>
      <c r="AA50" s="20">
        <v>13</v>
      </c>
      <c r="AB50" s="20">
        <v>6</v>
      </c>
      <c r="AC50" s="20">
        <v>13</v>
      </c>
      <c r="AD50" s="20"/>
      <c r="AE50" s="20"/>
      <c r="AF50" s="20"/>
      <c r="AG50" s="20"/>
      <c r="AH50" s="20"/>
      <c r="AI50" s="20"/>
      <c r="AJ50" s="21"/>
      <c r="AK50" s="22">
        <f t="shared" si="58"/>
        <v>42</v>
      </c>
      <c r="AL50" s="19">
        <v>133</v>
      </c>
      <c r="AM50" s="20">
        <v>111</v>
      </c>
      <c r="AN50" s="20">
        <v>55</v>
      </c>
      <c r="AO50" s="20">
        <v>23</v>
      </c>
      <c r="AP50" s="20">
        <v>24</v>
      </c>
      <c r="AQ50" s="20"/>
      <c r="AR50" s="20"/>
      <c r="AS50" s="20"/>
      <c r="AT50" s="20"/>
      <c r="AU50" s="20"/>
      <c r="AV50" s="20"/>
      <c r="AW50" s="21"/>
      <c r="AX50" s="22">
        <f t="shared" ref="AX50" si="69">SUM(AL50:AW50)</f>
        <v>346</v>
      </c>
      <c r="AY50" s="22">
        <f t="shared" si="50"/>
        <v>388</v>
      </c>
      <c r="AZ50" s="205">
        <f t="shared" si="41"/>
        <v>1432</v>
      </c>
      <c r="BA50" s="206">
        <f t="shared" si="42"/>
        <v>0</v>
      </c>
      <c r="BB50" s="207">
        <f t="shared" si="43"/>
        <v>411</v>
      </c>
      <c r="BC50" s="384">
        <v>60</v>
      </c>
      <c r="BD50" s="385">
        <v>60</v>
      </c>
      <c r="BE50" s="385">
        <v>61</v>
      </c>
      <c r="BF50" s="385">
        <v>60</v>
      </c>
      <c r="BG50" s="385">
        <v>80</v>
      </c>
      <c r="BH50" s="385"/>
      <c r="BI50" s="385"/>
      <c r="BJ50" s="385"/>
      <c r="BK50" s="385"/>
      <c r="BL50" s="385"/>
      <c r="BM50" s="385"/>
      <c r="BN50" s="385"/>
      <c r="BO50" s="26">
        <f t="shared" si="59"/>
        <v>321</v>
      </c>
      <c r="BP50" s="23">
        <v>0</v>
      </c>
      <c r="BQ50" s="24">
        <v>0</v>
      </c>
      <c r="BR50" s="24">
        <v>0</v>
      </c>
      <c r="BS50" s="24">
        <v>0</v>
      </c>
      <c r="BT50" s="24">
        <v>0</v>
      </c>
      <c r="BU50" s="24"/>
      <c r="BV50" s="24"/>
      <c r="BW50" s="24"/>
      <c r="BX50" s="24"/>
      <c r="BY50" s="24"/>
      <c r="BZ50" s="24"/>
      <c r="CA50" s="25"/>
      <c r="CB50" s="26">
        <f t="shared" si="60"/>
        <v>0</v>
      </c>
      <c r="CC50" s="27">
        <v>0</v>
      </c>
      <c r="CD50" s="28">
        <v>6</v>
      </c>
      <c r="CE50" s="28">
        <v>15</v>
      </c>
      <c r="CF50" s="28">
        <v>4</v>
      </c>
      <c r="CG50" s="28">
        <v>9</v>
      </c>
      <c r="CH50" s="28"/>
      <c r="CI50" s="28"/>
      <c r="CJ50" s="28"/>
      <c r="CK50" s="28"/>
      <c r="CL50" s="28"/>
      <c r="CM50" s="28"/>
      <c r="CN50" s="29"/>
      <c r="CO50" s="30">
        <f t="shared" si="51"/>
        <v>34</v>
      </c>
      <c r="CP50" s="27">
        <v>0</v>
      </c>
      <c r="CQ50" s="28">
        <v>141</v>
      </c>
      <c r="CR50" s="28">
        <v>43</v>
      </c>
      <c r="CS50" s="28">
        <v>29</v>
      </c>
      <c r="CT50" s="28">
        <v>22</v>
      </c>
      <c r="CU50" s="28"/>
      <c r="CV50" s="28"/>
      <c r="CW50" s="28"/>
      <c r="CX50" s="28"/>
      <c r="CY50" s="28"/>
      <c r="CZ50" s="28"/>
      <c r="DA50" s="29"/>
      <c r="DB50" s="30">
        <f t="shared" si="61"/>
        <v>235</v>
      </c>
      <c r="DC50" s="532">
        <f t="shared" si="52"/>
        <v>1077</v>
      </c>
      <c r="DD50" s="533">
        <f t="shared" ref="DD50:DD93" si="70">J50</f>
        <v>0</v>
      </c>
      <c r="DE50" s="534">
        <f t="shared" si="53"/>
        <v>176</v>
      </c>
      <c r="DF50" s="492">
        <f t="shared" ref="DF50" si="71">SUM(DC50:DE50)-DD50</f>
        <v>1253</v>
      </c>
      <c r="DG50" s="33">
        <f t="shared" si="63"/>
        <v>321</v>
      </c>
      <c r="DH50" s="461">
        <f t="shared" si="64"/>
        <v>0.06</v>
      </c>
      <c r="DI50" s="462">
        <f t="shared" si="65"/>
        <v>0.06</v>
      </c>
      <c r="DJ50" s="462">
        <f t="shared" si="66"/>
        <v>6.0999999999999999E-2</v>
      </c>
      <c r="DK50" s="462">
        <f t="shared" si="67"/>
        <v>0.06</v>
      </c>
      <c r="DL50" s="462">
        <f t="shared" si="20"/>
        <v>0.08</v>
      </c>
      <c r="DM50" s="463"/>
      <c r="DN50" s="463"/>
      <c r="DO50" s="463"/>
      <c r="DP50" s="463"/>
      <c r="DQ50" s="463"/>
      <c r="DR50" s="464"/>
      <c r="DS50" s="465"/>
      <c r="DT50" s="525">
        <f t="shared" si="21"/>
        <v>0.32100000000000001</v>
      </c>
      <c r="DU50" s="22">
        <v>1000</v>
      </c>
      <c r="DV50" s="22">
        <f t="shared" si="68"/>
        <v>83.333333333333329</v>
      </c>
      <c r="DW50" s="501">
        <f t="shared" si="55"/>
        <v>1300</v>
      </c>
      <c r="DX50" s="502">
        <f t="shared" si="56"/>
        <v>1700</v>
      </c>
      <c r="DY50" s="34"/>
      <c r="DZ50" s="35"/>
      <c r="EA50" s="34"/>
      <c r="EB50" s="35"/>
      <c r="EC50" s="34"/>
      <c r="ED50" s="814"/>
      <c r="EE50" s="36"/>
      <c r="EF50" s="37"/>
      <c r="EG50" s="523"/>
      <c r="EH50" s="877"/>
      <c r="EI50" s="34"/>
      <c r="EJ50" s="35"/>
      <c r="EK50" s="34"/>
      <c r="EL50" s="35"/>
      <c r="EM50" s="34"/>
      <c r="EN50" s="35"/>
      <c r="EO50" s="34"/>
      <c r="EP50" s="35"/>
      <c r="EQ50" s="34"/>
      <c r="ER50" s="35"/>
      <c r="ES50" s="34"/>
      <c r="ET50" s="35"/>
      <c r="EU50" s="161"/>
      <c r="EV50" s="162"/>
    </row>
    <row r="51" spans="1:153" ht="120" customHeight="1" thickBot="1" x14ac:dyDescent="0.3">
      <c r="A51" s="834">
        <v>46</v>
      </c>
      <c r="B51" s="789" t="s">
        <v>127</v>
      </c>
      <c r="C51" s="799" t="s">
        <v>201</v>
      </c>
      <c r="D51" s="777">
        <v>224</v>
      </c>
      <c r="E51" s="835">
        <v>0</v>
      </c>
      <c r="F51" s="836">
        <v>182</v>
      </c>
      <c r="G51" s="837">
        <v>0</v>
      </c>
      <c r="H51" s="837">
        <v>43</v>
      </c>
      <c r="I51" s="838">
        <v>31</v>
      </c>
      <c r="J51" s="839">
        <v>0</v>
      </c>
      <c r="K51" s="840">
        <f t="shared" si="48"/>
        <v>256</v>
      </c>
      <c r="L51" s="841">
        <v>0</v>
      </c>
      <c r="M51" s="841">
        <v>0</v>
      </c>
      <c r="N51" s="841">
        <v>0</v>
      </c>
      <c r="O51" s="841">
        <v>0</v>
      </c>
      <c r="P51" s="842">
        <v>0</v>
      </c>
      <c r="Q51" s="843"/>
      <c r="R51" s="843"/>
      <c r="S51" s="843"/>
      <c r="T51" s="843"/>
      <c r="U51" s="843"/>
      <c r="V51" s="843"/>
      <c r="W51" s="844"/>
      <c r="X51" s="845">
        <f t="shared" si="57"/>
        <v>0</v>
      </c>
      <c r="Y51" s="846">
        <v>1</v>
      </c>
      <c r="Z51" s="847">
        <v>0</v>
      </c>
      <c r="AA51" s="847">
        <v>7</v>
      </c>
      <c r="AB51" s="847">
        <v>1</v>
      </c>
      <c r="AC51" s="847">
        <v>7</v>
      </c>
      <c r="AD51" s="847"/>
      <c r="AE51" s="847"/>
      <c r="AF51" s="847"/>
      <c r="AG51" s="847"/>
      <c r="AH51" s="847"/>
      <c r="AI51" s="847"/>
      <c r="AJ51" s="848"/>
      <c r="AK51" s="849">
        <f t="shared" si="58"/>
        <v>16</v>
      </c>
      <c r="AL51" s="850">
        <v>2</v>
      </c>
      <c r="AM51" s="847">
        <v>2</v>
      </c>
      <c r="AN51" s="847">
        <v>13</v>
      </c>
      <c r="AO51" s="847">
        <v>9</v>
      </c>
      <c r="AP51" s="847">
        <v>17</v>
      </c>
      <c r="AQ51" s="847"/>
      <c r="AR51" s="847"/>
      <c r="AS51" s="847"/>
      <c r="AT51" s="847"/>
      <c r="AU51" s="847"/>
      <c r="AV51" s="847"/>
      <c r="AW51" s="848"/>
      <c r="AX51" s="849">
        <f t="shared" ref="AX51:AX61" si="72">SUM(AL51:AW51)</f>
        <v>43</v>
      </c>
      <c r="AY51" s="849">
        <f t="shared" si="50"/>
        <v>59</v>
      </c>
      <c r="AZ51" s="851">
        <f t="shared" si="41"/>
        <v>198</v>
      </c>
      <c r="BA51" s="852">
        <f t="shared" si="42"/>
        <v>0</v>
      </c>
      <c r="BB51" s="853">
        <f t="shared" si="43"/>
        <v>43</v>
      </c>
      <c r="BC51" s="854">
        <v>45</v>
      </c>
      <c r="BD51" s="855">
        <v>37</v>
      </c>
      <c r="BE51" s="855">
        <v>45</v>
      </c>
      <c r="BF51" s="855">
        <v>29</v>
      </c>
      <c r="BG51" s="855">
        <v>23</v>
      </c>
      <c r="BH51" s="855"/>
      <c r="BI51" s="855"/>
      <c r="BJ51" s="855"/>
      <c r="BK51" s="855"/>
      <c r="BL51" s="855"/>
      <c r="BM51" s="855"/>
      <c r="BN51" s="855"/>
      <c r="BO51" s="856">
        <f t="shared" si="59"/>
        <v>179</v>
      </c>
      <c r="BP51" s="857">
        <v>0</v>
      </c>
      <c r="BQ51" s="858">
        <v>0</v>
      </c>
      <c r="BR51" s="858">
        <v>0</v>
      </c>
      <c r="BS51" s="858">
        <v>0</v>
      </c>
      <c r="BT51" s="858">
        <v>0</v>
      </c>
      <c r="BU51" s="858"/>
      <c r="BV51" s="858"/>
      <c r="BW51" s="858"/>
      <c r="BX51" s="858"/>
      <c r="BY51" s="858"/>
      <c r="BZ51" s="858"/>
      <c r="CA51" s="859"/>
      <c r="CB51" s="856">
        <f t="shared" si="60"/>
        <v>0</v>
      </c>
      <c r="CC51" s="860">
        <v>0</v>
      </c>
      <c r="CD51" s="861">
        <v>0</v>
      </c>
      <c r="CE51" s="861">
        <v>0</v>
      </c>
      <c r="CF51" s="861">
        <v>0</v>
      </c>
      <c r="CG51" s="861">
        <v>18</v>
      </c>
      <c r="CH51" s="861"/>
      <c r="CI51" s="861"/>
      <c r="CJ51" s="861"/>
      <c r="CK51" s="861"/>
      <c r="CL51" s="861"/>
      <c r="CM51" s="861"/>
      <c r="CN51" s="862"/>
      <c r="CO51" s="863">
        <f t="shared" si="51"/>
        <v>18</v>
      </c>
      <c r="CP51" s="860">
        <v>0</v>
      </c>
      <c r="CQ51" s="861">
        <v>0</v>
      </c>
      <c r="CR51" s="861">
        <v>2</v>
      </c>
      <c r="CS51" s="861">
        <v>8</v>
      </c>
      <c r="CT51" s="861">
        <v>19</v>
      </c>
      <c r="CU51" s="861"/>
      <c r="CV51" s="861"/>
      <c r="CW51" s="861"/>
      <c r="CX51" s="861"/>
      <c r="CY51" s="861"/>
      <c r="CZ51" s="861"/>
      <c r="DA51" s="862"/>
      <c r="DB51" s="863">
        <f t="shared" si="61"/>
        <v>29</v>
      </c>
      <c r="DC51" s="864">
        <f t="shared" si="52"/>
        <v>1</v>
      </c>
      <c r="DD51" s="865">
        <f t="shared" si="70"/>
        <v>0</v>
      </c>
      <c r="DE51" s="866">
        <f t="shared" si="53"/>
        <v>14</v>
      </c>
      <c r="DF51" s="867">
        <f t="shared" ref="DF51:DF54" si="73">SUM(DC51:DE51)-DD51</f>
        <v>15</v>
      </c>
      <c r="DG51" s="868">
        <f t="shared" si="63"/>
        <v>179</v>
      </c>
      <c r="DH51" s="869">
        <f t="shared" si="64"/>
        <v>8.1818181818181818E-2</v>
      </c>
      <c r="DI51" s="870">
        <f t="shared" si="65"/>
        <v>6.7272727272727276E-2</v>
      </c>
      <c r="DJ51" s="870">
        <f t="shared" si="66"/>
        <v>8.1818181818181818E-2</v>
      </c>
      <c r="DK51" s="870">
        <f t="shared" si="67"/>
        <v>5.2727272727272727E-2</v>
      </c>
      <c r="DL51" s="870">
        <f t="shared" si="20"/>
        <v>4.1818181818181817E-2</v>
      </c>
      <c r="DM51" s="871"/>
      <c r="DN51" s="871"/>
      <c r="DO51" s="871"/>
      <c r="DP51" s="871"/>
      <c r="DQ51" s="871"/>
      <c r="DR51" s="872"/>
      <c r="DS51" s="873"/>
      <c r="DT51" s="874">
        <f t="shared" si="21"/>
        <v>0.32545454545454544</v>
      </c>
      <c r="DU51" s="849">
        <v>550</v>
      </c>
      <c r="DV51" s="849">
        <f t="shared" si="68"/>
        <v>45.833333333333336</v>
      </c>
      <c r="DW51" s="875">
        <f t="shared" si="55"/>
        <v>715</v>
      </c>
      <c r="DX51" s="876">
        <f t="shared" si="56"/>
        <v>935</v>
      </c>
      <c r="DY51" s="135"/>
      <c r="DZ51" s="136"/>
      <c r="EA51" s="135"/>
      <c r="EB51" s="136"/>
      <c r="EC51" s="135"/>
      <c r="ED51" s="877"/>
      <c r="EE51" s="159"/>
      <c r="EF51" s="160"/>
      <c r="EG51" s="523"/>
      <c r="EH51" s="877"/>
      <c r="EI51" s="135"/>
      <c r="EJ51" s="136"/>
      <c r="EK51" s="135"/>
      <c r="EL51" s="136"/>
      <c r="EM51" s="135"/>
      <c r="EN51" s="136"/>
      <c r="EO51" s="135"/>
      <c r="EP51" s="136"/>
      <c r="EQ51" s="135"/>
      <c r="ER51" s="136"/>
      <c r="ES51" s="163"/>
      <c r="ET51" s="164"/>
      <c r="EU51" s="135"/>
      <c r="EV51" s="137"/>
    </row>
    <row r="52" spans="1:153" ht="120" customHeight="1" thickTop="1" x14ac:dyDescent="0.25">
      <c r="A52" s="719">
        <v>47</v>
      </c>
      <c r="B52" s="784" t="s">
        <v>128</v>
      </c>
      <c r="C52" s="794" t="s">
        <v>202</v>
      </c>
      <c r="D52" s="382">
        <v>4651</v>
      </c>
      <c r="E52" s="753">
        <v>3</v>
      </c>
      <c r="F52" s="215">
        <v>437</v>
      </c>
      <c r="G52" s="244">
        <v>3840</v>
      </c>
      <c r="H52" s="244">
        <v>377</v>
      </c>
      <c r="I52" s="268">
        <v>111</v>
      </c>
      <c r="J52" s="245">
        <v>0</v>
      </c>
      <c r="K52" s="216">
        <f t="shared" si="48"/>
        <v>4765</v>
      </c>
      <c r="L52" s="217">
        <v>25</v>
      </c>
      <c r="M52" s="217">
        <v>15</v>
      </c>
      <c r="N52" s="217">
        <v>79</v>
      </c>
      <c r="O52" s="217">
        <v>101</v>
      </c>
      <c r="P52" s="742">
        <v>128</v>
      </c>
      <c r="Q52" s="218"/>
      <c r="R52" s="218"/>
      <c r="S52" s="218"/>
      <c r="T52" s="218"/>
      <c r="U52" s="218"/>
      <c r="V52" s="218"/>
      <c r="W52" s="219"/>
      <c r="X52" s="246">
        <f t="shared" si="57"/>
        <v>348</v>
      </c>
      <c r="Y52" s="220">
        <v>37</v>
      </c>
      <c r="Z52" s="247">
        <v>25</v>
      </c>
      <c r="AA52" s="247">
        <v>47</v>
      </c>
      <c r="AB52" s="247">
        <v>28</v>
      </c>
      <c r="AC52" s="247">
        <v>55</v>
      </c>
      <c r="AD52" s="247"/>
      <c r="AE52" s="247"/>
      <c r="AF52" s="247"/>
      <c r="AG52" s="247"/>
      <c r="AH52" s="247"/>
      <c r="AI52" s="247"/>
      <c r="AJ52" s="248"/>
      <c r="AK52" s="222">
        <f t="shared" si="58"/>
        <v>192</v>
      </c>
      <c r="AL52" s="221">
        <v>15</v>
      </c>
      <c r="AM52" s="247">
        <v>2</v>
      </c>
      <c r="AN52" s="247">
        <v>3</v>
      </c>
      <c r="AO52" s="247">
        <v>1</v>
      </c>
      <c r="AP52" s="247">
        <v>0</v>
      </c>
      <c r="AQ52" s="247"/>
      <c r="AR52" s="247"/>
      <c r="AS52" s="247"/>
      <c r="AT52" s="247"/>
      <c r="AU52" s="247"/>
      <c r="AV52" s="247"/>
      <c r="AW52" s="248"/>
      <c r="AX52" s="222">
        <f t="shared" si="72"/>
        <v>21</v>
      </c>
      <c r="AY52" s="222">
        <f t="shared" si="50"/>
        <v>213</v>
      </c>
      <c r="AZ52" s="223">
        <f t="shared" si="41"/>
        <v>629</v>
      </c>
      <c r="BA52" s="224">
        <f t="shared" si="42"/>
        <v>0</v>
      </c>
      <c r="BB52" s="225">
        <f t="shared" si="43"/>
        <v>3861</v>
      </c>
      <c r="BC52" s="424">
        <v>53</v>
      </c>
      <c r="BD52" s="425">
        <v>53</v>
      </c>
      <c r="BE52" s="425">
        <v>46</v>
      </c>
      <c r="BF52" s="425">
        <v>30</v>
      </c>
      <c r="BG52" s="425">
        <v>40</v>
      </c>
      <c r="BH52" s="425"/>
      <c r="BI52" s="425"/>
      <c r="BJ52" s="425"/>
      <c r="BK52" s="425"/>
      <c r="BL52" s="425"/>
      <c r="BM52" s="425"/>
      <c r="BN52" s="425"/>
      <c r="BO52" s="251">
        <f t="shared" si="59"/>
        <v>222</v>
      </c>
      <c r="BP52" s="226">
        <v>3</v>
      </c>
      <c r="BQ52" s="249">
        <v>2</v>
      </c>
      <c r="BR52" s="249">
        <v>1</v>
      </c>
      <c r="BS52" s="249">
        <v>5</v>
      </c>
      <c r="BT52" s="249">
        <v>12</v>
      </c>
      <c r="BU52" s="249"/>
      <c r="BV52" s="249"/>
      <c r="BW52" s="249"/>
      <c r="BX52" s="249"/>
      <c r="BY52" s="249"/>
      <c r="BZ52" s="249"/>
      <c r="CA52" s="250"/>
      <c r="CB52" s="251">
        <f t="shared" si="60"/>
        <v>23</v>
      </c>
      <c r="CC52" s="252">
        <v>0</v>
      </c>
      <c r="CD52" s="253">
        <v>0</v>
      </c>
      <c r="CE52" s="253">
        <v>0</v>
      </c>
      <c r="CF52" s="253">
        <v>0</v>
      </c>
      <c r="CG52" s="253">
        <v>0</v>
      </c>
      <c r="CH52" s="253"/>
      <c r="CI52" s="253"/>
      <c r="CJ52" s="253"/>
      <c r="CK52" s="253"/>
      <c r="CL52" s="253"/>
      <c r="CM52" s="253"/>
      <c r="CN52" s="254"/>
      <c r="CO52" s="255">
        <f t="shared" si="51"/>
        <v>0</v>
      </c>
      <c r="CP52" s="252">
        <v>0</v>
      </c>
      <c r="CQ52" s="253">
        <v>6</v>
      </c>
      <c r="CR52" s="253">
        <v>0</v>
      </c>
      <c r="CS52" s="253">
        <v>0</v>
      </c>
      <c r="CT52" s="253">
        <v>1</v>
      </c>
      <c r="CU52" s="253"/>
      <c r="CV52" s="253"/>
      <c r="CW52" s="253"/>
      <c r="CX52" s="253"/>
      <c r="CY52" s="253"/>
      <c r="CZ52" s="253"/>
      <c r="DA52" s="254"/>
      <c r="DB52" s="255">
        <f t="shared" si="61"/>
        <v>7</v>
      </c>
      <c r="DC52" s="545">
        <f t="shared" si="52"/>
        <v>407</v>
      </c>
      <c r="DD52" s="546">
        <f t="shared" si="70"/>
        <v>0</v>
      </c>
      <c r="DE52" s="547">
        <f t="shared" si="53"/>
        <v>3831</v>
      </c>
      <c r="DF52" s="497">
        <f t="shared" si="73"/>
        <v>4238</v>
      </c>
      <c r="DG52" s="227">
        <f t="shared" si="63"/>
        <v>222</v>
      </c>
      <c r="DH52" s="486">
        <f t="shared" si="64"/>
        <v>0.106</v>
      </c>
      <c r="DI52" s="487">
        <f t="shared" si="65"/>
        <v>0.106</v>
      </c>
      <c r="DJ52" s="487">
        <f t="shared" si="66"/>
        <v>9.1999999999999998E-2</v>
      </c>
      <c r="DK52" s="487">
        <f t="shared" si="67"/>
        <v>0.06</v>
      </c>
      <c r="DL52" s="487">
        <f t="shared" si="20"/>
        <v>0.08</v>
      </c>
      <c r="DM52" s="488"/>
      <c r="DN52" s="488"/>
      <c r="DO52" s="488"/>
      <c r="DP52" s="488"/>
      <c r="DQ52" s="488"/>
      <c r="DR52" s="489"/>
      <c r="DS52" s="490"/>
      <c r="DT52" s="734">
        <f t="shared" si="21"/>
        <v>0.44400000000000001</v>
      </c>
      <c r="DU52" s="222">
        <v>500</v>
      </c>
      <c r="DV52" s="222">
        <f>DU52/12</f>
        <v>41.666666666666664</v>
      </c>
      <c r="DW52" s="511">
        <f t="shared" si="55"/>
        <v>650</v>
      </c>
      <c r="DX52" s="512">
        <f t="shared" si="56"/>
        <v>850</v>
      </c>
      <c r="DY52" s="228"/>
      <c r="DZ52" s="229"/>
      <c r="EA52" s="228"/>
      <c r="EB52" s="229"/>
      <c r="EC52" s="228"/>
      <c r="ED52" s="817"/>
      <c r="EE52" s="829"/>
      <c r="EF52" s="340"/>
      <c r="EG52" s="426"/>
      <c r="EH52" s="817"/>
      <c r="EI52" s="228"/>
      <c r="EJ52" s="229"/>
      <c r="EK52" s="228"/>
      <c r="EL52" s="229"/>
      <c r="EM52" s="228"/>
      <c r="EN52" s="229"/>
      <c r="EO52" s="228"/>
      <c r="EP52" s="229"/>
      <c r="EQ52" s="228"/>
      <c r="ER52" s="229"/>
      <c r="ES52" s="228"/>
      <c r="ET52" s="229"/>
      <c r="EU52" s="228"/>
      <c r="EV52" s="332"/>
      <c r="EW52" s="811"/>
    </row>
    <row r="53" spans="1:153" ht="120" customHeight="1" x14ac:dyDescent="0.25">
      <c r="A53" s="337">
        <v>48</v>
      </c>
      <c r="B53" s="782" t="s">
        <v>129</v>
      </c>
      <c r="C53" s="792" t="s">
        <v>203</v>
      </c>
      <c r="D53" s="377">
        <v>5218</v>
      </c>
      <c r="E53" s="751">
        <v>31</v>
      </c>
      <c r="F53" s="10">
        <v>437</v>
      </c>
      <c r="G53" s="11">
        <v>4098</v>
      </c>
      <c r="H53" s="11">
        <v>695</v>
      </c>
      <c r="I53" s="67">
        <v>200</v>
      </c>
      <c r="J53" s="68">
        <v>0</v>
      </c>
      <c r="K53" s="14">
        <f t="shared" si="48"/>
        <v>5430</v>
      </c>
      <c r="L53" s="15">
        <v>23</v>
      </c>
      <c r="M53" s="15">
        <v>16</v>
      </c>
      <c r="N53" s="15">
        <v>72</v>
      </c>
      <c r="O53" s="15">
        <v>96</v>
      </c>
      <c r="P53" s="739">
        <v>122</v>
      </c>
      <c r="Q53" s="16"/>
      <c r="R53" s="16"/>
      <c r="S53" s="16"/>
      <c r="T53" s="16"/>
      <c r="U53" s="16"/>
      <c r="V53" s="16"/>
      <c r="W53" s="17"/>
      <c r="X53" s="18">
        <f t="shared" si="57"/>
        <v>329</v>
      </c>
      <c r="Y53" s="123">
        <v>31</v>
      </c>
      <c r="Z53" s="20">
        <v>19</v>
      </c>
      <c r="AA53" s="20">
        <v>45</v>
      </c>
      <c r="AB53" s="20">
        <v>45</v>
      </c>
      <c r="AC53" s="20">
        <v>33</v>
      </c>
      <c r="AD53" s="20"/>
      <c r="AE53" s="20"/>
      <c r="AF53" s="20"/>
      <c r="AG53" s="20"/>
      <c r="AH53" s="20"/>
      <c r="AI53" s="20"/>
      <c r="AJ53" s="21"/>
      <c r="AK53" s="22">
        <f t="shared" si="58"/>
        <v>173</v>
      </c>
      <c r="AL53" s="19">
        <v>4</v>
      </c>
      <c r="AM53" s="20">
        <v>6</v>
      </c>
      <c r="AN53" s="20">
        <v>6</v>
      </c>
      <c r="AO53" s="20">
        <v>7</v>
      </c>
      <c r="AP53" s="20">
        <v>3</v>
      </c>
      <c r="AQ53" s="20"/>
      <c r="AR53" s="20"/>
      <c r="AS53" s="20"/>
      <c r="AT53" s="20"/>
      <c r="AU53" s="20"/>
      <c r="AV53" s="20"/>
      <c r="AW53" s="21"/>
      <c r="AX53" s="22">
        <f t="shared" si="72"/>
        <v>26</v>
      </c>
      <c r="AY53" s="22">
        <f t="shared" si="50"/>
        <v>199</v>
      </c>
      <c r="AZ53" s="205">
        <f t="shared" si="41"/>
        <v>610</v>
      </c>
      <c r="BA53" s="206">
        <f t="shared" si="42"/>
        <v>0</v>
      </c>
      <c r="BB53" s="207">
        <f t="shared" si="43"/>
        <v>4124</v>
      </c>
      <c r="BC53" s="384">
        <v>20</v>
      </c>
      <c r="BD53" s="385">
        <v>20</v>
      </c>
      <c r="BE53" s="385">
        <v>54</v>
      </c>
      <c r="BF53" s="385">
        <v>49</v>
      </c>
      <c r="BG53" s="385">
        <v>27</v>
      </c>
      <c r="BH53" s="385"/>
      <c r="BI53" s="385"/>
      <c r="BJ53" s="385"/>
      <c r="BK53" s="385"/>
      <c r="BL53" s="385"/>
      <c r="BM53" s="385"/>
      <c r="BN53" s="385"/>
      <c r="BO53" s="26">
        <f t="shared" si="59"/>
        <v>170</v>
      </c>
      <c r="BP53" s="23">
        <v>0</v>
      </c>
      <c r="BQ53" s="24">
        <v>0</v>
      </c>
      <c r="BR53" s="24">
        <v>1</v>
      </c>
      <c r="BS53" s="24">
        <v>2</v>
      </c>
      <c r="BT53" s="24">
        <v>0</v>
      </c>
      <c r="BU53" s="24"/>
      <c r="BV53" s="24"/>
      <c r="BW53" s="24"/>
      <c r="BX53" s="24"/>
      <c r="BY53" s="24"/>
      <c r="BZ53" s="24"/>
      <c r="CA53" s="25"/>
      <c r="CB53" s="26">
        <f t="shared" si="60"/>
        <v>3</v>
      </c>
      <c r="CC53" s="27">
        <v>0</v>
      </c>
      <c r="CD53" s="28">
        <v>0</v>
      </c>
      <c r="CE53" s="28">
        <v>0</v>
      </c>
      <c r="CF53" s="28">
        <v>1</v>
      </c>
      <c r="CG53" s="28">
        <v>0</v>
      </c>
      <c r="CH53" s="28"/>
      <c r="CI53" s="28"/>
      <c r="CJ53" s="28"/>
      <c r="CK53" s="28"/>
      <c r="CL53" s="28"/>
      <c r="CM53" s="28"/>
      <c r="CN53" s="29"/>
      <c r="CO53" s="30">
        <f t="shared" si="51"/>
        <v>1</v>
      </c>
      <c r="CP53" s="27">
        <v>0</v>
      </c>
      <c r="CQ53" s="28">
        <v>0</v>
      </c>
      <c r="CR53" s="28">
        <v>0</v>
      </c>
      <c r="CS53" s="28">
        <v>0</v>
      </c>
      <c r="CT53" s="28">
        <v>0</v>
      </c>
      <c r="CU53" s="28"/>
      <c r="CV53" s="28"/>
      <c r="CW53" s="28"/>
      <c r="CX53" s="28"/>
      <c r="CY53" s="28"/>
      <c r="CZ53" s="28"/>
      <c r="DA53" s="29"/>
      <c r="DB53" s="30">
        <f t="shared" si="61"/>
        <v>0</v>
      </c>
      <c r="DC53" s="532">
        <f t="shared" si="52"/>
        <v>439</v>
      </c>
      <c r="DD53" s="533">
        <f t="shared" si="70"/>
        <v>0</v>
      </c>
      <c r="DE53" s="534">
        <f t="shared" si="53"/>
        <v>4121</v>
      </c>
      <c r="DF53" s="492">
        <f t="shared" si="73"/>
        <v>4560</v>
      </c>
      <c r="DG53" s="33">
        <f t="shared" si="63"/>
        <v>170</v>
      </c>
      <c r="DH53" s="461">
        <f t="shared" si="64"/>
        <v>0.04</v>
      </c>
      <c r="DI53" s="462">
        <f t="shared" si="65"/>
        <v>0.04</v>
      </c>
      <c r="DJ53" s="462">
        <f t="shared" si="66"/>
        <v>0.108</v>
      </c>
      <c r="DK53" s="462">
        <f t="shared" si="67"/>
        <v>9.8000000000000004E-2</v>
      </c>
      <c r="DL53" s="462">
        <f t="shared" si="20"/>
        <v>5.3999999999999999E-2</v>
      </c>
      <c r="DM53" s="463"/>
      <c r="DN53" s="463"/>
      <c r="DO53" s="463"/>
      <c r="DP53" s="463"/>
      <c r="DQ53" s="463"/>
      <c r="DR53" s="464"/>
      <c r="DS53" s="465"/>
      <c r="DT53" s="525">
        <f t="shared" si="21"/>
        <v>0.34</v>
      </c>
      <c r="DU53" s="22">
        <v>500</v>
      </c>
      <c r="DV53" s="22">
        <f t="shared" ref="DV53:DV55" si="74">DU53/12</f>
        <v>41.666666666666664</v>
      </c>
      <c r="DW53" s="501">
        <f t="shared" si="55"/>
        <v>650</v>
      </c>
      <c r="DX53" s="502">
        <f t="shared" si="56"/>
        <v>850</v>
      </c>
      <c r="DY53" s="34"/>
      <c r="DZ53" s="35"/>
      <c r="EA53" s="34"/>
      <c r="EB53" s="35"/>
      <c r="EC53" s="34"/>
      <c r="ED53" s="814"/>
      <c r="EE53" s="36"/>
      <c r="EF53" s="37"/>
      <c r="EG53" s="327"/>
      <c r="EH53" s="814"/>
      <c r="EI53" s="34"/>
      <c r="EJ53" s="35"/>
      <c r="EK53" s="34"/>
      <c r="EL53" s="35"/>
      <c r="EM53" s="34"/>
      <c r="EN53" s="35"/>
      <c r="EO53" s="34"/>
      <c r="EP53" s="35"/>
      <c r="EQ53" s="34"/>
      <c r="ER53" s="35"/>
      <c r="ES53" s="34"/>
      <c r="ET53" s="35"/>
      <c r="EU53" s="34"/>
      <c r="EV53" s="38"/>
      <c r="EW53" s="811"/>
    </row>
    <row r="54" spans="1:153" ht="120" customHeight="1" x14ac:dyDescent="0.25">
      <c r="A54" s="337">
        <v>49</v>
      </c>
      <c r="B54" s="782" t="s">
        <v>130</v>
      </c>
      <c r="C54" s="792" t="s">
        <v>204</v>
      </c>
      <c r="D54" s="377">
        <v>4752</v>
      </c>
      <c r="E54" s="751">
        <v>25</v>
      </c>
      <c r="F54" s="10">
        <v>465</v>
      </c>
      <c r="G54" s="11">
        <v>4096</v>
      </c>
      <c r="H54" s="11">
        <v>191</v>
      </c>
      <c r="I54" s="67">
        <v>84</v>
      </c>
      <c r="J54" s="68">
        <v>1</v>
      </c>
      <c r="K54" s="14">
        <f t="shared" si="48"/>
        <v>4837</v>
      </c>
      <c r="L54" s="15">
        <v>26</v>
      </c>
      <c r="M54" s="15">
        <v>14</v>
      </c>
      <c r="N54" s="15">
        <v>78</v>
      </c>
      <c r="O54" s="15">
        <v>98</v>
      </c>
      <c r="P54" s="739">
        <v>132</v>
      </c>
      <c r="Q54" s="16"/>
      <c r="R54" s="16"/>
      <c r="S54" s="16"/>
      <c r="T54" s="16"/>
      <c r="U54" s="16"/>
      <c r="V54" s="16"/>
      <c r="W54" s="17"/>
      <c r="X54" s="18">
        <f t="shared" si="57"/>
        <v>348</v>
      </c>
      <c r="Y54" s="123">
        <v>21</v>
      </c>
      <c r="Z54" s="20">
        <v>33</v>
      </c>
      <c r="AA54" s="20">
        <v>38</v>
      </c>
      <c r="AB54" s="20">
        <v>38</v>
      </c>
      <c r="AC54" s="20">
        <v>28</v>
      </c>
      <c r="AD54" s="20"/>
      <c r="AE54" s="20"/>
      <c r="AF54" s="20"/>
      <c r="AG54" s="20"/>
      <c r="AH54" s="20"/>
      <c r="AI54" s="20"/>
      <c r="AJ54" s="21"/>
      <c r="AK54" s="22">
        <f t="shared" si="58"/>
        <v>158</v>
      </c>
      <c r="AL54" s="19">
        <v>18</v>
      </c>
      <c r="AM54" s="20">
        <v>3</v>
      </c>
      <c r="AN54" s="20">
        <v>19</v>
      </c>
      <c r="AO54" s="20">
        <v>6</v>
      </c>
      <c r="AP54" s="20">
        <v>2</v>
      </c>
      <c r="AQ54" s="20"/>
      <c r="AR54" s="20"/>
      <c r="AS54" s="20"/>
      <c r="AT54" s="20"/>
      <c r="AU54" s="20"/>
      <c r="AV54" s="20"/>
      <c r="AW54" s="21"/>
      <c r="AX54" s="22">
        <f t="shared" si="72"/>
        <v>48</v>
      </c>
      <c r="AY54" s="22">
        <f t="shared" si="50"/>
        <v>206</v>
      </c>
      <c r="AZ54" s="205">
        <f t="shared" si="41"/>
        <v>624</v>
      </c>
      <c r="BA54" s="206">
        <f t="shared" si="42"/>
        <v>1</v>
      </c>
      <c r="BB54" s="207">
        <f t="shared" si="43"/>
        <v>4144</v>
      </c>
      <c r="BC54" s="384">
        <v>26</v>
      </c>
      <c r="BD54" s="385">
        <v>27</v>
      </c>
      <c r="BE54" s="385">
        <v>65</v>
      </c>
      <c r="BF54" s="385">
        <v>19</v>
      </c>
      <c r="BG54" s="385">
        <v>14</v>
      </c>
      <c r="BH54" s="385"/>
      <c r="BI54" s="385"/>
      <c r="BJ54" s="385"/>
      <c r="BK54" s="385"/>
      <c r="BL54" s="385"/>
      <c r="BM54" s="385"/>
      <c r="BN54" s="385"/>
      <c r="BO54" s="26">
        <f t="shared" si="59"/>
        <v>151</v>
      </c>
      <c r="BP54" s="23">
        <v>5</v>
      </c>
      <c r="BQ54" s="24">
        <v>4</v>
      </c>
      <c r="BR54" s="24">
        <v>4</v>
      </c>
      <c r="BS54" s="24">
        <v>3</v>
      </c>
      <c r="BT54" s="24">
        <v>0</v>
      </c>
      <c r="BU54" s="24"/>
      <c r="BV54" s="24"/>
      <c r="BW54" s="24"/>
      <c r="BX54" s="24"/>
      <c r="BY54" s="24"/>
      <c r="BZ54" s="24"/>
      <c r="CA54" s="25"/>
      <c r="CB54" s="26">
        <f t="shared" si="60"/>
        <v>16</v>
      </c>
      <c r="CC54" s="27">
        <v>0</v>
      </c>
      <c r="CD54" s="28">
        <v>0</v>
      </c>
      <c r="CE54" s="28">
        <v>0</v>
      </c>
      <c r="CF54" s="28">
        <v>0</v>
      </c>
      <c r="CG54" s="28">
        <v>0</v>
      </c>
      <c r="CH54" s="28"/>
      <c r="CI54" s="28"/>
      <c r="CJ54" s="28"/>
      <c r="CK54" s="28"/>
      <c r="CL54" s="28"/>
      <c r="CM54" s="28"/>
      <c r="CN54" s="29"/>
      <c r="CO54" s="30">
        <f t="shared" si="51"/>
        <v>0</v>
      </c>
      <c r="CP54" s="27">
        <v>1</v>
      </c>
      <c r="CQ54" s="28">
        <v>0</v>
      </c>
      <c r="CR54" s="28">
        <v>0</v>
      </c>
      <c r="CS54" s="28">
        <v>0</v>
      </c>
      <c r="CT54" s="28">
        <v>0</v>
      </c>
      <c r="CU54" s="28"/>
      <c r="CV54" s="28"/>
      <c r="CW54" s="28"/>
      <c r="CX54" s="28"/>
      <c r="CY54" s="28"/>
      <c r="CZ54" s="28"/>
      <c r="DA54" s="29"/>
      <c r="DB54" s="30">
        <f t="shared" si="61"/>
        <v>1</v>
      </c>
      <c r="DC54" s="532">
        <f t="shared" si="52"/>
        <v>473</v>
      </c>
      <c r="DD54" s="533">
        <f t="shared" si="70"/>
        <v>1</v>
      </c>
      <c r="DE54" s="534">
        <f t="shared" si="53"/>
        <v>4127</v>
      </c>
      <c r="DF54" s="492">
        <f t="shared" si="73"/>
        <v>4600</v>
      </c>
      <c r="DG54" s="33">
        <f t="shared" si="63"/>
        <v>151</v>
      </c>
      <c r="DH54" s="461">
        <f t="shared" si="64"/>
        <v>5.1999999999999998E-2</v>
      </c>
      <c r="DI54" s="462">
        <f t="shared" si="65"/>
        <v>5.3999999999999999E-2</v>
      </c>
      <c r="DJ54" s="462">
        <f t="shared" si="66"/>
        <v>0.13</v>
      </c>
      <c r="DK54" s="462">
        <f t="shared" si="67"/>
        <v>3.7999999999999999E-2</v>
      </c>
      <c r="DL54" s="462">
        <f t="shared" si="20"/>
        <v>2.8000000000000001E-2</v>
      </c>
      <c r="DM54" s="463"/>
      <c r="DN54" s="463"/>
      <c r="DO54" s="463"/>
      <c r="DP54" s="463"/>
      <c r="DQ54" s="463"/>
      <c r="DR54" s="464"/>
      <c r="DS54" s="465"/>
      <c r="DT54" s="525">
        <f t="shared" si="21"/>
        <v>0.30199999999999999</v>
      </c>
      <c r="DU54" s="22">
        <v>500</v>
      </c>
      <c r="DV54" s="22">
        <f t="shared" si="74"/>
        <v>41.666666666666664</v>
      </c>
      <c r="DW54" s="501">
        <f t="shared" si="55"/>
        <v>650</v>
      </c>
      <c r="DX54" s="502">
        <f t="shared" si="56"/>
        <v>850</v>
      </c>
      <c r="DY54" s="34"/>
      <c r="DZ54" s="35"/>
      <c r="EA54" s="34"/>
      <c r="EB54" s="35"/>
      <c r="EC54" s="34"/>
      <c r="ED54" s="814"/>
      <c r="EE54" s="36"/>
      <c r="EF54" s="37"/>
      <c r="EG54" s="327"/>
      <c r="EH54" s="814"/>
      <c r="EI54" s="34"/>
      <c r="EJ54" s="35"/>
      <c r="EK54" s="34"/>
      <c r="EL54" s="35"/>
      <c r="EM54" s="34"/>
      <c r="EN54" s="35"/>
      <c r="EO54" s="34"/>
      <c r="EP54" s="35"/>
      <c r="EQ54" s="34"/>
      <c r="ER54" s="35"/>
      <c r="ES54" s="34"/>
      <c r="ET54" s="35"/>
      <c r="EU54" s="34"/>
      <c r="EV54" s="38"/>
      <c r="EW54" s="811"/>
    </row>
    <row r="55" spans="1:153" ht="120" customHeight="1" thickBot="1" x14ac:dyDescent="0.3">
      <c r="A55" s="342">
        <v>50</v>
      </c>
      <c r="B55" s="785" t="s">
        <v>131</v>
      </c>
      <c r="C55" s="795" t="s">
        <v>205</v>
      </c>
      <c r="D55" s="380">
        <v>4788</v>
      </c>
      <c r="E55" s="754">
        <v>94</v>
      </c>
      <c r="F55" s="271">
        <v>315</v>
      </c>
      <c r="G55" s="343">
        <v>4295</v>
      </c>
      <c r="H55" s="343">
        <v>185</v>
      </c>
      <c r="I55" s="671">
        <v>44</v>
      </c>
      <c r="J55" s="344">
        <v>0</v>
      </c>
      <c r="K55" s="274">
        <f t="shared" si="48"/>
        <v>4839</v>
      </c>
      <c r="L55" s="275">
        <v>26</v>
      </c>
      <c r="M55" s="275">
        <v>16</v>
      </c>
      <c r="N55" s="275">
        <v>81</v>
      </c>
      <c r="O55" s="275">
        <v>105</v>
      </c>
      <c r="P55" s="743">
        <v>139</v>
      </c>
      <c r="Q55" s="276"/>
      <c r="R55" s="276"/>
      <c r="S55" s="276"/>
      <c r="T55" s="276"/>
      <c r="U55" s="276"/>
      <c r="V55" s="276"/>
      <c r="W55" s="277"/>
      <c r="X55" s="345">
        <f t="shared" si="57"/>
        <v>367</v>
      </c>
      <c r="Y55" s="279">
        <v>53</v>
      </c>
      <c r="Z55" s="346">
        <v>21</v>
      </c>
      <c r="AA55" s="346">
        <v>45</v>
      </c>
      <c r="AB55" s="346">
        <v>43</v>
      </c>
      <c r="AC55" s="346">
        <v>30</v>
      </c>
      <c r="AD55" s="346"/>
      <c r="AE55" s="346"/>
      <c r="AF55" s="346"/>
      <c r="AG55" s="346"/>
      <c r="AH55" s="346"/>
      <c r="AI55" s="346"/>
      <c r="AJ55" s="347"/>
      <c r="AK55" s="284">
        <f t="shared" si="58"/>
        <v>192</v>
      </c>
      <c r="AL55" s="283">
        <v>5</v>
      </c>
      <c r="AM55" s="346">
        <v>1</v>
      </c>
      <c r="AN55" s="346">
        <v>4</v>
      </c>
      <c r="AO55" s="346">
        <v>6</v>
      </c>
      <c r="AP55" s="346">
        <v>1</v>
      </c>
      <c r="AQ55" s="346"/>
      <c r="AR55" s="346"/>
      <c r="AS55" s="346"/>
      <c r="AT55" s="346"/>
      <c r="AU55" s="346"/>
      <c r="AV55" s="346"/>
      <c r="AW55" s="347"/>
      <c r="AX55" s="284">
        <f t="shared" si="72"/>
        <v>17</v>
      </c>
      <c r="AY55" s="284">
        <f t="shared" si="50"/>
        <v>209</v>
      </c>
      <c r="AZ55" s="285">
        <f t="shared" si="41"/>
        <v>507</v>
      </c>
      <c r="BA55" s="286">
        <f t="shared" si="42"/>
        <v>0</v>
      </c>
      <c r="BB55" s="287">
        <f t="shared" si="43"/>
        <v>4312</v>
      </c>
      <c r="BC55" s="420">
        <v>19</v>
      </c>
      <c r="BD55" s="421">
        <v>20</v>
      </c>
      <c r="BE55" s="421">
        <v>35</v>
      </c>
      <c r="BF55" s="421">
        <v>50</v>
      </c>
      <c r="BG55" s="421">
        <v>45</v>
      </c>
      <c r="BH55" s="421"/>
      <c r="BI55" s="421"/>
      <c r="BJ55" s="421"/>
      <c r="BK55" s="421"/>
      <c r="BL55" s="421"/>
      <c r="BM55" s="421"/>
      <c r="BN55" s="421"/>
      <c r="BO55" s="350">
        <f t="shared" si="59"/>
        <v>169</v>
      </c>
      <c r="BP55" s="288">
        <v>0</v>
      </c>
      <c r="BQ55" s="348">
        <v>0</v>
      </c>
      <c r="BR55" s="348">
        <v>0</v>
      </c>
      <c r="BS55" s="348">
        <v>0</v>
      </c>
      <c r="BT55" s="348">
        <v>0</v>
      </c>
      <c r="BU55" s="348"/>
      <c r="BV55" s="348"/>
      <c r="BW55" s="348"/>
      <c r="BX55" s="348"/>
      <c r="BY55" s="348"/>
      <c r="BZ55" s="348"/>
      <c r="CA55" s="349"/>
      <c r="CB55" s="350">
        <f t="shared" si="60"/>
        <v>0</v>
      </c>
      <c r="CC55" s="351">
        <v>0</v>
      </c>
      <c r="CD55" s="352">
        <v>0</v>
      </c>
      <c r="CE55" s="352">
        <v>0</v>
      </c>
      <c r="CF55" s="352">
        <v>0</v>
      </c>
      <c r="CG55" s="352">
        <v>0</v>
      </c>
      <c r="CH55" s="352"/>
      <c r="CI55" s="352"/>
      <c r="CJ55" s="352"/>
      <c r="CK55" s="352"/>
      <c r="CL55" s="352"/>
      <c r="CM55" s="352"/>
      <c r="CN55" s="353"/>
      <c r="CO55" s="354">
        <f t="shared" si="51"/>
        <v>0</v>
      </c>
      <c r="CP55" s="351">
        <v>0</v>
      </c>
      <c r="CQ55" s="352">
        <v>0</v>
      </c>
      <c r="CR55" s="352">
        <v>0</v>
      </c>
      <c r="CS55" s="352">
        <v>0</v>
      </c>
      <c r="CT55" s="352">
        <v>0</v>
      </c>
      <c r="CU55" s="352"/>
      <c r="CV55" s="352"/>
      <c r="CW55" s="352"/>
      <c r="CX55" s="352"/>
      <c r="CY55" s="352"/>
      <c r="CZ55" s="352"/>
      <c r="DA55" s="353"/>
      <c r="DB55" s="354">
        <f t="shared" si="61"/>
        <v>0</v>
      </c>
      <c r="DC55" s="539">
        <f t="shared" si="52"/>
        <v>338</v>
      </c>
      <c r="DD55" s="540">
        <f t="shared" si="70"/>
        <v>0</v>
      </c>
      <c r="DE55" s="541">
        <f t="shared" si="53"/>
        <v>4312</v>
      </c>
      <c r="DF55" s="494">
        <f t="shared" si="62"/>
        <v>4650</v>
      </c>
      <c r="DG55" s="297">
        <f t="shared" si="63"/>
        <v>169</v>
      </c>
      <c r="DH55" s="471">
        <f t="shared" si="64"/>
        <v>3.7999999999999999E-2</v>
      </c>
      <c r="DI55" s="472">
        <f t="shared" si="65"/>
        <v>0.04</v>
      </c>
      <c r="DJ55" s="472">
        <f t="shared" si="66"/>
        <v>7.0000000000000007E-2</v>
      </c>
      <c r="DK55" s="472">
        <f t="shared" si="67"/>
        <v>0.1</v>
      </c>
      <c r="DL55" s="472">
        <f t="shared" si="20"/>
        <v>0.09</v>
      </c>
      <c r="DM55" s="473"/>
      <c r="DN55" s="473"/>
      <c r="DO55" s="473"/>
      <c r="DP55" s="473"/>
      <c r="DQ55" s="473"/>
      <c r="DR55" s="474"/>
      <c r="DS55" s="475"/>
      <c r="DT55" s="672">
        <f t="shared" si="21"/>
        <v>0.33800000000000002</v>
      </c>
      <c r="DU55" s="284">
        <v>500</v>
      </c>
      <c r="DV55" s="284">
        <f t="shared" si="74"/>
        <v>41.666666666666664</v>
      </c>
      <c r="DW55" s="505">
        <f t="shared" si="55"/>
        <v>650</v>
      </c>
      <c r="DX55" s="506">
        <f t="shared" si="56"/>
        <v>850</v>
      </c>
      <c r="DY55" s="298"/>
      <c r="DZ55" s="299"/>
      <c r="EA55" s="298"/>
      <c r="EB55" s="299"/>
      <c r="EC55" s="298"/>
      <c r="ED55" s="818"/>
      <c r="EE55" s="830"/>
      <c r="EF55" s="673"/>
      <c r="EG55" s="355"/>
      <c r="EH55" s="818"/>
      <c r="EI55" s="135"/>
      <c r="EJ55" s="136"/>
      <c r="EK55" s="135"/>
      <c r="EL55" s="136"/>
      <c r="EM55" s="135"/>
      <c r="EN55" s="136"/>
      <c r="EO55" s="135"/>
      <c r="EP55" s="136"/>
      <c r="EQ55" s="135"/>
      <c r="ER55" s="136"/>
      <c r="ES55" s="135"/>
      <c r="ET55" s="136"/>
      <c r="EU55" s="135"/>
      <c r="EV55" s="137"/>
      <c r="EW55" s="811"/>
    </row>
    <row r="56" spans="1:153" ht="120" customHeight="1" thickTop="1" x14ac:dyDescent="0.25">
      <c r="A56" s="616">
        <v>51</v>
      </c>
      <c r="B56" s="786" t="s">
        <v>132</v>
      </c>
      <c r="C56" s="796" t="s">
        <v>206</v>
      </c>
      <c r="D56" s="551">
        <v>3043</v>
      </c>
      <c r="E56" s="755">
        <v>0</v>
      </c>
      <c r="F56" s="103">
        <v>0</v>
      </c>
      <c r="G56" s="669">
        <v>2508</v>
      </c>
      <c r="H56" s="669">
        <v>535</v>
      </c>
      <c r="I56" s="669">
        <v>0</v>
      </c>
      <c r="J56" s="670">
        <v>0</v>
      </c>
      <c r="K56" s="106">
        <f t="shared" si="48"/>
        <v>3043</v>
      </c>
      <c r="L56" s="270">
        <v>129</v>
      </c>
      <c r="M56" s="270">
        <v>154</v>
      </c>
      <c r="N56" s="270">
        <v>408</v>
      </c>
      <c r="O56" s="270">
        <v>554</v>
      </c>
      <c r="P56" s="744">
        <v>699</v>
      </c>
      <c r="Q56" s="107"/>
      <c r="R56" s="107"/>
      <c r="S56" s="107"/>
      <c r="T56" s="107"/>
      <c r="U56" s="107"/>
      <c r="V56" s="107"/>
      <c r="W56" s="108"/>
      <c r="X56" s="145">
        <f t="shared" si="57"/>
        <v>1944</v>
      </c>
      <c r="Y56" s="553">
        <v>108</v>
      </c>
      <c r="Z56" s="146">
        <v>134</v>
      </c>
      <c r="AA56" s="146">
        <v>97</v>
      </c>
      <c r="AB56" s="146">
        <v>133</v>
      </c>
      <c r="AC56" s="146">
        <v>115</v>
      </c>
      <c r="AD56" s="146"/>
      <c r="AE56" s="146"/>
      <c r="AF56" s="146"/>
      <c r="AG56" s="146"/>
      <c r="AH56" s="146"/>
      <c r="AI56" s="146"/>
      <c r="AJ56" s="147"/>
      <c r="AK56" s="110">
        <f t="shared" si="58"/>
        <v>587</v>
      </c>
      <c r="AL56" s="109">
        <v>119</v>
      </c>
      <c r="AM56" s="146">
        <v>164</v>
      </c>
      <c r="AN56" s="146">
        <v>132</v>
      </c>
      <c r="AO56" s="146">
        <v>110</v>
      </c>
      <c r="AP56" s="146">
        <v>24</v>
      </c>
      <c r="AQ56" s="146"/>
      <c r="AR56" s="146"/>
      <c r="AS56" s="146"/>
      <c r="AT56" s="146"/>
      <c r="AU56" s="146"/>
      <c r="AV56" s="146"/>
      <c r="AW56" s="147"/>
      <c r="AX56" s="110">
        <f t="shared" si="72"/>
        <v>549</v>
      </c>
      <c r="AY56" s="110">
        <f t="shared" si="50"/>
        <v>1136</v>
      </c>
      <c r="AZ56" s="557">
        <f t="shared" si="41"/>
        <v>587</v>
      </c>
      <c r="BA56" s="558">
        <f t="shared" si="42"/>
        <v>0</v>
      </c>
      <c r="BB56" s="559">
        <f t="shared" si="43"/>
        <v>3057</v>
      </c>
      <c r="BC56" s="560">
        <v>108</v>
      </c>
      <c r="BD56" s="561">
        <v>134</v>
      </c>
      <c r="BE56" s="561">
        <v>97</v>
      </c>
      <c r="BF56" s="561">
        <v>133</v>
      </c>
      <c r="BG56" s="561">
        <v>115</v>
      </c>
      <c r="BH56" s="561"/>
      <c r="BI56" s="561"/>
      <c r="BJ56" s="561"/>
      <c r="BK56" s="561"/>
      <c r="BL56" s="561"/>
      <c r="BM56" s="561"/>
      <c r="BN56" s="561"/>
      <c r="BO56" s="150">
        <f t="shared" si="59"/>
        <v>587</v>
      </c>
      <c r="BP56" s="114">
        <v>0</v>
      </c>
      <c r="BQ56" s="148">
        <v>0</v>
      </c>
      <c r="BR56" s="148">
        <v>0</v>
      </c>
      <c r="BS56" s="148">
        <v>0</v>
      </c>
      <c r="BT56" s="148">
        <v>0</v>
      </c>
      <c r="BU56" s="148"/>
      <c r="BV56" s="148"/>
      <c r="BW56" s="148"/>
      <c r="BX56" s="148"/>
      <c r="BY56" s="148"/>
      <c r="BZ56" s="148"/>
      <c r="CA56" s="149"/>
      <c r="CB56" s="150">
        <f t="shared" si="60"/>
        <v>0</v>
      </c>
      <c r="CC56" s="151">
        <v>0</v>
      </c>
      <c r="CD56" s="152">
        <v>0</v>
      </c>
      <c r="CE56" s="152">
        <v>0</v>
      </c>
      <c r="CF56" s="152">
        <v>0</v>
      </c>
      <c r="CG56" s="152">
        <v>0</v>
      </c>
      <c r="CH56" s="152"/>
      <c r="CI56" s="152"/>
      <c r="CJ56" s="152"/>
      <c r="CK56" s="152"/>
      <c r="CL56" s="152"/>
      <c r="CM56" s="152"/>
      <c r="CN56" s="153"/>
      <c r="CO56" s="154">
        <f t="shared" si="51"/>
        <v>0</v>
      </c>
      <c r="CP56" s="151">
        <v>3</v>
      </c>
      <c r="CQ56" s="152">
        <v>0</v>
      </c>
      <c r="CR56" s="152">
        <v>0</v>
      </c>
      <c r="CS56" s="152">
        <v>0</v>
      </c>
      <c r="CT56" s="152">
        <v>0</v>
      </c>
      <c r="CU56" s="152"/>
      <c r="CV56" s="152"/>
      <c r="CW56" s="152"/>
      <c r="CX56" s="152"/>
      <c r="CY56" s="152"/>
      <c r="CZ56" s="152"/>
      <c r="DA56" s="153"/>
      <c r="DB56" s="154">
        <f t="shared" si="61"/>
        <v>3</v>
      </c>
      <c r="DC56" s="570">
        <f t="shared" si="52"/>
        <v>0</v>
      </c>
      <c r="DD56" s="571">
        <f t="shared" si="70"/>
        <v>0</v>
      </c>
      <c r="DE56" s="572">
        <f t="shared" si="53"/>
        <v>3054</v>
      </c>
      <c r="DF56" s="573">
        <f t="shared" si="62"/>
        <v>3054</v>
      </c>
      <c r="DG56" s="116">
        <f t="shared" si="63"/>
        <v>587</v>
      </c>
      <c r="DH56" s="574">
        <f t="shared" si="64"/>
        <v>5.3999999999999999E-2</v>
      </c>
      <c r="DI56" s="575">
        <f t="shared" si="65"/>
        <v>6.7000000000000004E-2</v>
      </c>
      <c r="DJ56" s="575">
        <f t="shared" si="66"/>
        <v>4.8500000000000001E-2</v>
      </c>
      <c r="DK56" s="575">
        <f t="shared" si="67"/>
        <v>6.6500000000000004E-2</v>
      </c>
      <c r="DL56" s="575">
        <f t="shared" si="20"/>
        <v>5.7500000000000002E-2</v>
      </c>
      <c r="DM56" s="576"/>
      <c r="DN56" s="576"/>
      <c r="DO56" s="576"/>
      <c r="DP56" s="576"/>
      <c r="DQ56" s="576"/>
      <c r="DR56" s="577"/>
      <c r="DS56" s="578"/>
      <c r="DT56" s="579">
        <f t="shared" si="21"/>
        <v>0.29349999999999998</v>
      </c>
      <c r="DU56" s="110">
        <v>2000</v>
      </c>
      <c r="DV56" s="110">
        <f>DU56/12</f>
        <v>166.66666666666666</v>
      </c>
      <c r="DW56" s="580">
        <f>DU56*1.1</f>
        <v>2200</v>
      </c>
      <c r="DX56" s="581">
        <f>DU56*1.4</f>
        <v>2800</v>
      </c>
      <c r="DY56" s="119"/>
      <c r="DZ56" s="120"/>
      <c r="EA56" s="119"/>
      <c r="EB56" s="120"/>
      <c r="EC56" s="119"/>
      <c r="ED56" s="819"/>
      <c r="EE56" s="166"/>
      <c r="EF56" s="167"/>
      <c r="EG56" s="528"/>
      <c r="EH56" s="819"/>
      <c r="EI56" s="213"/>
      <c r="EJ56" s="214"/>
      <c r="EK56" s="213"/>
      <c r="EL56" s="214"/>
      <c r="EM56" s="213"/>
      <c r="EN56" s="214"/>
      <c r="EO56" s="213"/>
      <c r="EP56" s="214"/>
      <c r="EQ56" s="213"/>
      <c r="ER56" s="214"/>
      <c r="ES56" s="213"/>
      <c r="ET56" s="214"/>
      <c r="EU56" s="213"/>
      <c r="EV56" s="339"/>
      <c r="EW56" s="811"/>
    </row>
    <row r="57" spans="1:153" ht="120" customHeight="1" x14ac:dyDescent="0.25">
      <c r="A57" s="337">
        <v>52</v>
      </c>
      <c r="B57" s="782" t="s">
        <v>133</v>
      </c>
      <c r="C57" s="792" t="s">
        <v>207</v>
      </c>
      <c r="D57" s="377">
        <v>2864</v>
      </c>
      <c r="E57" s="751">
        <v>1</v>
      </c>
      <c r="F57" s="10">
        <v>0</v>
      </c>
      <c r="G57" s="67">
        <v>1596</v>
      </c>
      <c r="H57" s="67">
        <v>1268</v>
      </c>
      <c r="I57" s="67">
        <v>0</v>
      </c>
      <c r="J57" s="68">
        <v>0</v>
      </c>
      <c r="K57" s="14">
        <f t="shared" si="48"/>
        <v>2864</v>
      </c>
      <c r="L57" s="15">
        <v>135</v>
      </c>
      <c r="M57" s="15">
        <v>155</v>
      </c>
      <c r="N57" s="15">
        <v>387</v>
      </c>
      <c r="O57" s="15">
        <v>556</v>
      </c>
      <c r="P57" s="739">
        <v>471</v>
      </c>
      <c r="Q57" s="16"/>
      <c r="R57" s="16"/>
      <c r="S57" s="16"/>
      <c r="T57" s="16"/>
      <c r="U57" s="16"/>
      <c r="V57" s="16"/>
      <c r="W57" s="17"/>
      <c r="X57" s="18">
        <f t="shared" si="57"/>
        <v>1704</v>
      </c>
      <c r="Y57" s="123">
        <v>102</v>
      </c>
      <c r="Z57" s="20">
        <v>94</v>
      </c>
      <c r="AA57" s="20">
        <v>123</v>
      </c>
      <c r="AB57" s="20">
        <v>141</v>
      </c>
      <c r="AC57" s="20">
        <v>149</v>
      </c>
      <c r="AD57" s="20"/>
      <c r="AE57" s="20"/>
      <c r="AF57" s="20"/>
      <c r="AG57" s="20"/>
      <c r="AH57" s="20"/>
      <c r="AI57" s="20"/>
      <c r="AJ57" s="21"/>
      <c r="AK57" s="22">
        <f t="shared" si="58"/>
        <v>609</v>
      </c>
      <c r="AL57" s="19">
        <v>177</v>
      </c>
      <c r="AM57" s="20">
        <v>165</v>
      </c>
      <c r="AN57" s="20">
        <v>142</v>
      </c>
      <c r="AO57" s="20">
        <v>97</v>
      </c>
      <c r="AP57" s="20">
        <v>138</v>
      </c>
      <c r="AQ57" s="20"/>
      <c r="AR57" s="20"/>
      <c r="AS57" s="20"/>
      <c r="AT57" s="20"/>
      <c r="AU57" s="20"/>
      <c r="AV57" s="20"/>
      <c r="AW57" s="21"/>
      <c r="AX57" s="22">
        <f t="shared" si="72"/>
        <v>719</v>
      </c>
      <c r="AY57" s="22">
        <f t="shared" si="50"/>
        <v>1328</v>
      </c>
      <c r="AZ57" s="205">
        <f t="shared" si="41"/>
        <v>609</v>
      </c>
      <c r="BA57" s="206">
        <f t="shared" si="42"/>
        <v>0</v>
      </c>
      <c r="BB57" s="207">
        <f t="shared" si="43"/>
        <v>2315</v>
      </c>
      <c r="BC57" s="384">
        <v>102</v>
      </c>
      <c r="BD57" s="385">
        <v>94</v>
      </c>
      <c r="BE57" s="385">
        <v>123</v>
      </c>
      <c r="BF57" s="385">
        <v>141</v>
      </c>
      <c r="BG57" s="385">
        <v>149</v>
      </c>
      <c r="BH57" s="385"/>
      <c r="BI57" s="385"/>
      <c r="BJ57" s="385"/>
      <c r="BK57" s="385"/>
      <c r="BL57" s="385"/>
      <c r="BM57" s="385"/>
      <c r="BN57" s="385"/>
      <c r="BO57" s="26">
        <f t="shared" si="59"/>
        <v>609</v>
      </c>
      <c r="BP57" s="23">
        <v>0</v>
      </c>
      <c r="BQ57" s="24">
        <v>0</v>
      </c>
      <c r="BR57" s="24">
        <v>0</v>
      </c>
      <c r="BS57" s="24">
        <v>0</v>
      </c>
      <c r="BT57" s="24">
        <v>0</v>
      </c>
      <c r="BU57" s="24"/>
      <c r="BV57" s="24"/>
      <c r="BW57" s="24"/>
      <c r="BX57" s="24"/>
      <c r="BY57" s="24"/>
      <c r="BZ57" s="24"/>
      <c r="CA57" s="25"/>
      <c r="CB57" s="26">
        <f t="shared" si="60"/>
        <v>0</v>
      </c>
      <c r="CC57" s="27">
        <v>0</v>
      </c>
      <c r="CD57" s="28">
        <v>0</v>
      </c>
      <c r="CE57" s="28">
        <v>0</v>
      </c>
      <c r="CF57" s="28">
        <v>0</v>
      </c>
      <c r="CG57" s="28">
        <v>0</v>
      </c>
      <c r="CH57" s="28"/>
      <c r="CI57" s="28"/>
      <c r="CJ57" s="28"/>
      <c r="CK57" s="28"/>
      <c r="CL57" s="28"/>
      <c r="CM57" s="28"/>
      <c r="CN57" s="29"/>
      <c r="CO57" s="30">
        <f t="shared" si="51"/>
        <v>0</v>
      </c>
      <c r="CP57" s="27">
        <v>3</v>
      </c>
      <c r="CQ57" s="28">
        <v>0</v>
      </c>
      <c r="CR57" s="28">
        <v>0</v>
      </c>
      <c r="CS57" s="28">
        <v>0</v>
      </c>
      <c r="CT57" s="28">
        <v>0</v>
      </c>
      <c r="CU57" s="28"/>
      <c r="CV57" s="28"/>
      <c r="CW57" s="28"/>
      <c r="CX57" s="28"/>
      <c r="CY57" s="28"/>
      <c r="CZ57" s="28"/>
      <c r="DA57" s="29"/>
      <c r="DB57" s="30">
        <f t="shared" si="61"/>
        <v>3</v>
      </c>
      <c r="DC57" s="532">
        <f t="shared" si="52"/>
        <v>0</v>
      </c>
      <c r="DD57" s="533">
        <f t="shared" si="70"/>
        <v>0</v>
      </c>
      <c r="DE57" s="534">
        <f t="shared" si="53"/>
        <v>2312</v>
      </c>
      <c r="DF57" s="492">
        <f t="shared" si="62"/>
        <v>2312</v>
      </c>
      <c r="DG57" s="33">
        <f t="shared" si="63"/>
        <v>609</v>
      </c>
      <c r="DH57" s="461">
        <f t="shared" si="64"/>
        <v>5.0999999999999997E-2</v>
      </c>
      <c r="DI57" s="462">
        <f t="shared" si="65"/>
        <v>4.7E-2</v>
      </c>
      <c r="DJ57" s="462">
        <f t="shared" si="66"/>
        <v>6.1499999999999999E-2</v>
      </c>
      <c r="DK57" s="462">
        <f t="shared" si="67"/>
        <v>7.0499999999999993E-2</v>
      </c>
      <c r="DL57" s="462">
        <f t="shared" si="20"/>
        <v>7.4499999999999997E-2</v>
      </c>
      <c r="DM57" s="463"/>
      <c r="DN57" s="463"/>
      <c r="DO57" s="463"/>
      <c r="DP57" s="463"/>
      <c r="DQ57" s="463"/>
      <c r="DR57" s="464"/>
      <c r="DS57" s="465"/>
      <c r="DT57" s="525">
        <f t="shared" si="21"/>
        <v>0.30449999999999999</v>
      </c>
      <c r="DU57" s="22">
        <v>2000</v>
      </c>
      <c r="DV57" s="22">
        <f t="shared" ref="DV57:DV61" si="75">DU57/12</f>
        <v>166.66666666666666</v>
      </c>
      <c r="DW57" s="501">
        <f t="shared" ref="DW57:DW61" si="76">DU57*1.1</f>
        <v>2200</v>
      </c>
      <c r="DX57" s="502">
        <f t="shared" ref="DX57:DX61" si="77">DU57*1.4</f>
        <v>2800</v>
      </c>
      <c r="DY57" s="34"/>
      <c r="DZ57" s="35"/>
      <c r="EA57" s="34"/>
      <c r="EB57" s="35"/>
      <c r="EC57" s="34"/>
      <c r="ED57" s="814"/>
      <c r="EE57" s="36"/>
      <c r="EF57" s="37"/>
      <c r="EG57" s="327"/>
      <c r="EH57" s="814"/>
      <c r="EI57" s="34"/>
      <c r="EJ57" s="35"/>
      <c r="EK57" s="34"/>
      <c r="EL57" s="35"/>
      <c r="EM57" s="34"/>
      <c r="EN57" s="35"/>
      <c r="EO57" s="34"/>
      <c r="EP57" s="35"/>
      <c r="EQ57" s="34"/>
      <c r="ER57" s="35"/>
      <c r="ES57" s="34"/>
      <c r="ET57" s="35"/>
      <c r="EU57" s="34"/>
      <c r="EV57" s="38"/>
      <c r="EW57" s="811"/>
    </row>
    <row r="58" spans="1:153" ht="120" customHeight="1" x14ac:dyDescent="0.25">
      <c r="A58" s="337">
        <v>53</v>
      </c>
      <c r="B58" s="782" t="s">
        <v>134</v>
      </c>
      <c r="C58" s="792" t="s">
        <v>208</v>
      </c>
      <c r="D58" s="377">
        <v>2951</v>
      </c>
      <c r="E58" s="751">
        <v>0</v>
      </c>
      <c r="F58" s="10">
        <v>0</v>
      </c>
      <c r="G58" s="67">
        <v>2474</v>
      </c>
      <c r="H58" s="67">
        <v>477</v>
      </c>
      <c r="I58" s="67">
        <v>1</v>
      </c>
      <c r="J58" s="68">
        <v>0</v>
      </c>
      <c r="K58" s="14">
        <f t="shared" si="48"/>
        <v>2952</v>
      </c>
      <c r="L58" s="15">
        <v>141</v>
      </c>
      <c r="M58" s="15">
        <v>107</v>
      </c>
      <c r="N58" s="15">
        <v>394</v>
      </c>
      <c r="O58" s="15">
        <v>535</v>
      </c>
      <c r="P58" s="739">
        <v>707</v>
      </c>
      <c r="Q58" s="16"/>
      <c r="R58" s="16"/>
      <c r="S58" s="16"/>
      <c r="T58" s="16"/>
      <c r="U58" s="16"/>
      <c r="V58" s="16"/>
      <c r="W58" s="17"/>
      <c r="X58" s="18">
        <f t="shared" si="57"/>
        <v>1884</v>
      </c>
      <c r="Y58" s="123">
        <v>97</v>
      </c>
      <c r="Z58" s="20">
        <v>85</v>
      </c>
      <c r="AA58" s="20">
        <v>118</v>
      </c>
      <c r="AB58" s="20">
        <v>129</v>
      </c>
      <c r="AC58" s="20">
        <v>147</v>
      </c>
      <c r="AD58" s="20"/>
      <c r="AE58" s="20"/>
      <c r="AF58" s="20"/>
      <c r="AG58" s="20"/>
      <c r="AH58" s="20"/>
      <c r="AI58" s="20"/>
      <c r="AJ58" s="21"/>
      <c r="AK58" s="22">
        <f t="shared" si="58"/>
        <v>576</v>
      </c>
      <c r="AL58" s="19">
        <v>79</v>
      </c>
      <c r="AM58" s="20">
        <v>149</v>
      </c>
      <c r="AN58" s="20">
        <v>83</v>
      </c>
      <c r="AO58" s="20">
        <v>120</v>
      </c>
      <c r="AP58" s="20">
        <v>85</v>
      </c>
      <c r="AQ58" s="20"/>
      <c r="AR58" s="20"/>
      <c r="AS58" s="20"/>
      <c r="AT58" s="20"/>
      <c r="AU58" s="20"/>
      <c r="AV58" s="20"/>
      <c r="AW58" s="21"/>
      <c r="AX58" s="22">
        <f t="shared" si="72"/>
        <v>516</v>
      </c>
      <c r="AY58" s="22">
        <f t="shared" si="50"/>
        <v>1092</v>
      </c>
      <c r="AZ58" s="205">
        <f t="shared" si="41"/>
        <v>576</v>
      </c>
      <c r="BA58" s="206">
        <f t="shared" si="42"/>
        <v>0</v>
      </c>
      <c r="BB58" s="207">
        <f t="shared" si="43"/>
        <v>2990</v>
      </c>
      <c r="BC58" s="384">
        <v>97</v>
      </c>
      <c r="BD58" s="385">
        <v>85</v>
      </c>
      <c r="BE58" s="385">
        <v>118</v>
      </c>
      <c r="BF58" s="385">
        <v>128</v>
      </c>
      <c r="BG58" s="385">
        <v>147</v>
      </c>
      <c r="BH58" s="385"/>
      <c r="BI58" s="385"/>
      <c r="BJ58" s="385"/>
      <c r="BK58" s="385"/>
      <c r="BL58" s="385"/>
      <c r="BM58" s="385"/>
      <c r="BN58" s="385"/>
      <c r="BO58" s="26">
        <f t="shared" si="59"/>
        <v>575</v>
      </c>
      <c r="BP58" s="23">
        <v>0</v>
      </c>
      <c r="BQ58" s="24">
        <v>1</v>
      </c>
      <c r="BR58" s="24">
        <v>0</v>
      </c>
      <c r="BS58" s="24">
        <v>0</v>
      </c>
      <c r="BT58" s="24">
        <v>1</v>
      </c>
      <c r="BU58" s="24"/>
      <c r="BV58" s="24"/>
      <c r="BW58" s="24"/>
      <c r="BX58" s="24"/>
      <c r="BY58" s="24"/>
      <c r="BZ58" s="24"/>
      <c r="CA58" s="25"/>
      <c r="CB58" s="26">
        <f t="shared" si="60"/>
        <v>2</v>
      </c>
      <c r="CC58" s="27">
        <v>0</v>
      </c>
      <c r="CD58" s="28">
        <v>0</v>
      </c>
      <c r="CE58" s="28">
        <v>0</v>
      </c>
      <c r="CF58" s="28">
        <v>0</v>
      </c>
      <c r="CG58" s="28">
        <v>0</v>
      </c>
      <c r="CH58" s="28"/>
      <c r="CI58" s="28"/>
      <c r="CJ58" s="28"/>
      <c r="CK58" s="28"/>
      <c r="CL58" s="28"/>
      <c r="CM58" s="28"/>
      <c r="CN58" s="29"/>
      <c r="CO58" s="30">
        <f t="shared" si="51"/>
        <v>0</v>
      </c>
      <c r="CP58" s="27">
        <v>0</v>
      </c>
      <c r="CQ58" s="28">
        <v>0</v>
      </c>
      <c r="CR58" s="28">
        <v>0</v>
      </c>
      <c r="CS58" s="28">
        <v>0</v>
      </c>
      <c r="CT58" s="28">
        <v>0</v>
      </c>
      <c r="CU58" s="28"/>
      <c r="CV58" s="28"/>
      <c r="CW58" s="28"/>
      <c r="CX58" s="28"/>
      <c r="CY58" s="28"/>
      <c r="CZ58" s="28"/>
      <c r="DA58" s="29"/>
      <c r="DB58" s="30">
        <f t="shared" si="61"/>
        <v>0</v>
      </c>
      <c r="DC58" s="532">
        <f t="shared" si="52"/>
        <v>1</v>
      </c>
      <c r="DD58" s="533">
        <f t="shared" si="70"/>
        <v>0</v>
      </c>
      <c r="DE58" s="534">
        <f t="shared" si="53"/>
        <v>2988</v>
      </c>
      <c r="DF58" s="492">
        <f t="shared" si="62"/>
        <v>2989</v>
      </c>
      <c r="DG58" s="33">
        <f t="shared" si="63"/>
        <v>575</v>
      </c>
      <c r="DH58" s="461">
        <f t="shared" si="64"/>
        <v>4.8500000000000001E-2</v>
      </c>
      <c r="DI58" s="462">
        <f t="shared" si="65"/>
        <v>4.2500000000000003E-2</v>
      </c>
      <c r="DJ58" s="462">
        <f t="shared" si="66"/>
        <v>5.8999999999999997E-2</v>
      </c>
      <c r="DK58" s="462">
        <f t="shared" si="67"/>
        <v>6.4000000000000001E-2</v>
      </c>
      <c r="DL58" s="462">
        <f t="shared" si="20"/>
        <v>7.3499999999999996E-2</v>
      </c>
      <c r="DM58" s="463"/>
      <c r="DN58" s="463"/>
      <c r="DO58" s="463"/>
      <c r="DP58" s="463"/>
      <c r="DQ58" s="463"/>
      <c r="DR58" s="464"/>
      <c r="DS58" s="465"/>
      <c r="DT58" s="525">
        <f t="shared" si="21"/>
        <v>0.28749999999999998</v>
      </c>
      <c r="DU58" s="22">
        <v>2000</v>
      </c>
      <c r="DV58" s="22">
        <f t="shared" si="75"/>
        <v>166.66666666666666</v>
      </c>
      <c r="DW58" s="501">
        <f t="shared" si="76"/>
        <v>2200</v>
      </c>
      <c r="DX58" s="502">
        <f t="shared" si="77"/>
        <v>2800</v>
      </c>
      <c r="DY58" s="34"/>
      <c r="DZ58" s="35"/>
      <c r="EA58" s="34"/>
      <c r="EB58" s="35"/>
      <c r="EC58" s="34"/>
      <c r="ED58" s="814"/>
      <c r="EE58" s="36"/>
      <c r="EF58" s="37"/>
      <c r="EG58" s="327"/>
      <c r="EH58" s="814"/>
      <c r="EI58" s="34"/>
      <c r="EJ58" s="35"/>
      <c r="EK58" s="34"/>
      <c r="EL58" s="35"/>
      <c r="EM58" s="34"/>
      <c r="EN58" s="35"/>
      <c r="EO58" s="34"/>
      <c r="EP58" s="35"/>
      <c r="EQ58" s="34"/>
      <c r="ER58" s="35"/>
      <c r="ES58" s="34"/>
      <c r="ET58" s="35"/>
      <c r="EU58" s="34"/>
      <c r="EV58" s="38"/>
      <c r="EW58" s="811"/>
    </row>
    <row r="59" spans="1:153" ht="120" customHeight="1" x14ac:dyDescent="0.25">
      <c r="A59" s="337">
        <v>54</v>
      </c>
      <c r="B59" s="782" t="s">
        <v>135</v>
      </c>
      <c r="C59" s="792" t="s">
        <v>209</v>
      </c>
      <c r="D59" s="377">
        <v>2950</v>
      </c>
      <c r="E59" s="751">
        <v>0</v>
      </c>
      <c r="F59" s="10">
        <v>0</v>
      </c>
      <c r="G59" s="67">
        <v>2214</v>
      </c>
      <c r="H59" s="67">
        <v>736</v>
      </c>
      <c r="I59" s="67">
        <v>1</v>
      </c>
      <c r="J59" s="68">
        <v>0</v>
      </c>
      <c r="K59" s="14">
        <f t="shared" si="48"/>
        <v>2951</v>
      </c>
      <c r="L59" s="15">
        <v>172</v>
      </c>
      <c r="M59" s="15">
        <v>65</v>
      </c>
      <c r="N59" s="15">
        <v>383</v>
      </c>
      <c r="O59" s="15">
        <v>540</v>
      </c>
      <c r="P59" s="739">
        <v>675</v>
      </c>
      <c r="Q59" s="16"/>
      <c r="R59" s="16"/>
      <c r="S59" s="16"/>
      <c r="T59" s="16"/>
      <c r="U59" s="16"/>
      <c r="V59" s="16"/>
      <c r="W59" s="17"/>
      <c r="X59" s="18">
        <f t="shared" si="57"/>
        <v>1835</v>
      </c>
      <c r="Y59" s="123">
        <v>76</v>
      </c>
      <c r="Z59" s="20">
        <v>110</v>
      </c>
      <c r="AA59" s="20">
        <v>107</v>
      </c>
      <c r="AB59" s="20">
        <v>131</v>
      </c>
      <c r="AC59" s="20">
        <v>106</v>
      </c>
      <c r="AD59" s="20"/>
      <c r="AE59" s="20"/>
      <c r="AF59" s="20"/>
      <c r="AG59" s="20"/>
      <c r="AH59" s="20"/>
      <c r="AI59" s="20"/>
      <c r="AJ59" s="21"/>
      <c r="AK59" s="22">
        <f t="shared" si="58"/>
        <v>530</v>
      </c>
      <c r="AL59" s="19">
        <v>130</v>
      </c>
      <c r="AM59" s="20">
        <v>79</v>
      </c>
      <c r="AN59" s="20">
        <v>129</v>
      </c>
      <c r="AO59" s="20">
        <v>65</v>
      </c>
      <c r="AP59" s="20">
        <v>96</v>
      </c>
      <c r="AQ59" s="20"/>
      <c r="AR59" s="20"/>
      <c r="AS59" s="20"/>
      <c r="AT59" s="20"/>
      <c r="AU59" s="20"/>
      <c r="AV59" s="20"/>
      <c r="AW59" s="21"/>
      <c r="AX59" s="22">
        <f t="shared" si="72"/>
        <v>499</v>
      </c>
      <c r="AY59" s="22">
        <f t="shared" si="50"/>
        <v>1029</v>
      </c>
      <c r="AZ59" s="205">
        <f t="shared" si="41"/>
        <v>530</v>
      </c>
      <c r="BA59" s="206">
        <f t="shared" si="42"/>
        <v>0</v>
      </c>
      <c r="BB59" s="207">
        <f t="shared" si="43"/>
        <v>2713</v>
      </c>
      <c r="BC59" s="384">
        <v>76</v>
      </c>
      <c r="BD59" s="385">
        <v>110</v>
      </c>
      <c r="BE59" s="385">
        <v>107</v>
      </c>
      <c r="BF59" s="385">
        <v>131</v>
      </c>
      <c r="BG59" s="385">
        <v>106</v>
      </c>
      <c r="BH59" s="385"/>
      <c r="BI59" s="385"/>
      <c r="BJ59" s="385"/>
      <c r="BK59" s="385"/>
      <c r="BL59" s="385"/>
      <c r="BM59" s="385"/>
      <c r="BN59" s="385"/>
      <c r="BO59" s="26">
        <f t="shared" si="59"/>
        <v>530</v>
      </c>
      <c r="BP59" s="23">
        <v>0</v>
      </c>
      <c r="BQ59" s="24">
        <v>0</v>
      </c>
      <c r="BR59" s="24">
        <v>0</v>
      </c>
      <c r="BS59" s="24">
        <v>0</v>
      </c>
      <c r="BT59" s="24">
        <v>0</v>
      </c>
      <c r="BU59" s="24"/>
      <c r="BV59" s="24"/>
      <c r="BW59" s="24"/>
      <c r="BX59" s="24"/>
      <c r="BY59" s="24"/>
      <c r="BZ59" s="24"/>
      <c r="CA59" s="25"/>
      <c r="CB59" s="26">
        <f t="shared" si="60"/>
        <v>0</v>
      </c>
      <c r="CC59" s="27">
        <v>0</v>
      </c>
      <c r="CD59" s="28">
        <v>0</v>
      </c>
      <c r="CE59" s="28">
        <v>0</v>
      </c>
      <c r="CF59" s="28">
        <v>0</v>
      </c>
      <c r="CG59" s="28">
        <v>0</v>
      </c>
      <c r="CH59" s="28"/>
      <c r="CI59" s="28"/>
      <c r="CJ59" s="28"/>
      <c r="CK59" s="28"/>
      <c r="CL59" s="28"/>
      <c r="CM59" s="28"/>
      <c r="CN59" s="29"/>
      <c r="CO59" s="30">
        <f t="shared" si="51"/>
        <v>0</v>
      </c>
      <c r="CP59" s="27">
        <v>0</v>
      </c>
      <c r="CQ59" s="28">
        <v>0</v>
      </c>
      <c r="CR59" s="28">
        <v>0</v>
      </c>
      <c r="CS59" s="28">
        <v>0</v>
      </c>
      <c r="CT59" s="28">
        <v>0</v>
      </c>
      <c r="CU59" s="28"/>
      <c r="CV59" s="28"/>
      <c r="CW59" s="28"/>
      <c r="CX59" s="28"/>
      <c r="CY59" s="28"/>
      <c r="CZ59" s="28"/>
      <c r="DA59" s="29"/>
      <c r="DB59" s="30">
        <f t="shared" si="61"/>
        <v>0</v>
      </c>
      <c r="DC59" s="532">
        <f t="shared" si="52"/>
        <v>0</v>
      </c>
      <c r="DD59" s="533">
        <f t="shared" si="70"/>
        <v>0</v>
      </c>
      <c r="DE59" s="534">
        <f t="shared" si="53"/>
        <v>2713</v>
      </c>
      <c r="DF59" s="492">
        <f t="shared" si="62"/>
        <v>2713</v>
      </c>
      <c r="DG59" s="33">
        <f t="shared" si="63"/>
        <v>530</v>
      </c>
      <c r="DH59" s="461">
        <f t="shared" si="64"/>
        <v>3.7999999999999999E-2</v>
      </c>
      <c r="DI59" s="462">
        <f t="shared" si="65"/>
        <v>5.5E-2</v>
      </c>
      <c r="DJ59" s="462">
        <f t="shared" si="66"/>
        <v>5.3499999999999999E-2</v>
      </c>
      <c r="DK59" s="462">
        <f t="shared" si="67"/>
        <v>6.5500000000000003E-2</v>
      </c>
      <c r="DL59" s="462">
        <f t="shared" si="20"/>
        <v>5.2999999999999999E-2</v>
      </c>
      <c r="DM59" s="463"/>
      <c r="DN59" s="463"/>
      <c r="DO59" s="463"/>
      <c r="DP59" s="463"/>
      <c r="DQ59" s="463"/>
      <c r="DR59" s="464"/>
      <c r="DS59" s="465"/>
      <c r="DT59" s="525">
        <f t="shared" si="21"/>
        <v>0.26500000000000001</v>
      </c>
      <c r="DU59" s="22">
        <v>2000</v>
      </c>
      <c r="DV59" s="22">
        <f t="shared" si="75"/>
        <v>166.66666666666666</v>
      </c>
      <c r="DW59" s="501">
        <f t="shared" si="76"/>
        <v>2200</v>
      </c>
      <c r="DX59" s="502">
        <f t="shared" si="77"/>
        <v>2800</v>
      </c>
      <c r="DY59" s="34"/>
      <c r="DZ59" s="35"/>
      <c r="EA59" s="34"/>
      <c r="EB59" s="35"/>
      <c r="EC59" s="34"/>
      <c r="ED59" s="814"/>
      <c r="EE59" s="36"/>
      <c r="EF59" s="37"/>
      <c r="EG59" s="327"/>
      <c r="EH59" s="814"/>
      <c r="EI59" s="34"/>
      <c r="EJ59" s="35"/>
      <c r="EK59" s="34"/>
      <c r="EL59" s="35"/>
      <c r="EM59" s="34"/>
      <c r="EN59" s="35"/>
      <c r="EO59" s="34"/>
      <c r="EP59" s="35"/>
      <c r="EQ59" s="34"/>
      <c r="ER59" s="35"/>
      <c r="ES59" s="34"/>
      <c r="ET59" s="35"/>
      <c r="EU59" s="34"/>
      <c r="EV59" s="38"/>
      <c r="EW59" s="811"/>
    </row>
    <row r="60" spans="1:153" ht="120" customHeight="1" x14ac:dyDescent="0.25">
      <c r="A60" s="337">
        <v>55</v>
      </c>
      <c r="B60" s="782" t="s">
        <v>136</v>
      </c>
      <c r="C60" s="792" t="s">
        <v>210</v>
      </c>
      <c r="D60" s="377">
        <v>3028</v>
      </c>
      <c r="E60" s="751">
        <v>0</v>
      </c>
      <c r="F60" s="10">
        <v>0</v>
      </c>
      <c r="G60" s="67">
        <v>2368</v>
      </c>
      <c r="H60" s="67">
        <v>660</v>
      </c>
      <c r="I60" s="67">
        <v>0</v>
      </c>
      <c r="J60" s="68">
        <v>0</v>
      </c>
      <c r="K60" s="14">
        <f t="shared" si="48"/>
        <v>3028</v>
      </c>
      <c r="L60" s="15">
        <v>86</v>
      </c>
      <c r="M60" s="15">
        <v>126</v>
      </c>
      <c r="N60" s="15">
        <v>346</v>
      </c>
      <c r="O60" s="15">
        <v>467</v>
      </c>
      <c r="P60" s="739">
        <v>583</v>
      </c>
      <c r="Q60" s="16"/>
      <c r="R60" s="16"/>
      <c r="S60" s="16"/>
      <c r="T60" s="16"/>
      <c r="U60" s="16"/>
      <c r="V60" s="16"/>
      <c r="W60" s="17"/>
      <c r="X60" s="18">
        <f t="shared" si="57"/>
        <v>1608</v>
      </c>
      <c r="Y60" s="123">
        <v>63</v>
      </c>
      <c r="Z60" s="20">
        <v>102</v>
      </c>
      <c r="AA60" s="20">
        <v>100</v>
      </c>
      <c r="AB60" s="20">
        <v>73</v>
      </c>
      <c r="AC60" s="20">
        <v>76</v>
      </c>
      <c r="AD60" s="20"/>
      <c r="AE60" s="20"/>
      <c r="AF60" s="20"/>
      <c r="AG60" s="20"/>
      <c r="AH60" s="20"/>
      <c r="AI60" s="20"/>
      <c r="AJ60" s="21"/>
      <c r="AK60" s="22">
        <f t="shared" si="58"/>
        <v>414</v>
      </c>
      <c r="AL60" s="19">
        <v>203</v>
      </c>
      <c r="AM60" s="20">
        <v>109</v>
      </c>
      <c r="AN60" s="20">
        <v>118</v>
      </c>
      <c r="AO60" s="20">
        <v>89</v>
      </c>
      <c r="AP60" s="20">
        <v>50</v>
      </c>
      <c r="AQ60" s="20"/>
      <c r="AR60" s="20"/>
      <c r="AS60" s="20"/>
      <c r="AT60" s="20"/>
      <c r="AU60" s="20"/>
      <c r="AV60" s="20"/>
      <c r="AW60" s="21"/>
      <c r="AX60" s="22">
        <f t="shared" si="72"/>
        <v>569</v>
      </c>
      <c r="AY60" s="22">
        <f t="shared" si="50"/>
        <v>983</v>
      </c>
      <c r="AZ60" s="205">
        <f t="shared" si="41"/>
        <v>414</v>
      </c>
      <c r="BA60" s="206">
        <f t="shared" si="42"/>
        <v>0</v>
      </c>
      <c r="BB60" s="207">
        <f t="shared" si="43"/>
        <v>2937</v>
      </c>
      <c r="BC60" s="384">
        <v>63</v>
      </c>
      <c r="BD60" s="385">
        <v>102</v>
      </c>
      <c r="BE60" s="385">
        <v>100</v>
      </c>
      <c r="BF60" s="385">
        <v>73</v>
      </c>
      <c r="BG60" s="385">
        <v>76</v>
      </c>
      <c r="BH60" s="385"/>
      <c r="BI60" s="385"/>
      <c r="BJ60" s="385"/>
      <c r="BK60" s="385"/>
      <c r="BL60" s="385"/>
      <c r="BM60" s="385"/>
      <c r="BN60" s="385"/>
      <c r="BO60" s="26">
        <f t="shared" si="59"/>
        <v>414</v>
      </c>
      <c r="BP60" s="23">
        <v>0</v>
      </c>
      <c r="BQ60" s="24">
        <v>0</v>
      </c>
      <c r="BR60" s="24">
        <v>0</v>
      </c>
      <c r="BS60" s="24">
        <v>1</v>
      </c>
      <c r="BT60" s="24">
        <v>0</v>
      </c>
      <c r="BU60" s="24"/>
      <c r="BV60" s="24"/>
      <c r="BW60" s="24"/>
      <c r="BX60" s="24"/>
      <c r="BY60" s="24"/>
      <c r="BZ60" s="24"/>
      <c r="CA60" s="25"/>
      <c r="CB60" s="26">
        <f t="shared" si="60"/>
        <v>1</v>
      </c>
      <c r="CC60" s="27">
        <v>0</v>
      </c>
      <c r="CD60" s="28">
        <v>0</v>
      </c>
      <c r="CE60" s="28">
        <v>0</v>
      </c>
      <c r="CF60" s="28">
        <v>0</v>
      </c>
      <c r="CG60" s="28">
        <v>0</v>
      </c>
      <c r="CH60" s="28"/>
      <c r="CI60" s="28"/>
      <c r="CJ60" s="28"/>
      <c r="CK60" s="28"/>
      <c r="CL60" s="28"/>
      <c r="CM60" s="28"/>
      <c r="CN60" s="29"/>
      <c r="CO60" s="30">
        <f t="shared" si="51"/>
        <v>0</v>
      </c>
      <c r="CP60" s="27">
        <v>2</v>
      </c>
      <c r="CQ60" s="28">
        <v>1</v>
      </c>
      <c r="CR60" s="28">
        <v>0</v>
      </c>
      <c r="CS60" s="28">
        <v>0</v>
      </c>
      <c r="CT60" s="28">
        <v>0</v>
      </c>
      <c r="CU60" s="28"/>
      <c r="CV60" s="28"/>
      <c r="CW60" s="28"/>
      <c r="CX60" s="28"/>
      <c r="CY60" s="28"/>
      <c r="CZ60" s="28"/>
      <c r="DA60" s="29"/>
      <c r="DB60" s="30">
        <f t="shared" si="61"/>
        <v>3</v>
      </c>
      <c r="DC60" s="532">
        <f t="shared" si="52"/>
        <v>0</v>
      </c>
      <c r="DD60" s="533">
        <f t="shared" si="70"/>
        <v>0</v>
      </c>
      <c r="DE60" s="534">
        <f t="shared" si="53"/>
        <v>2933</v>
      </c>
      <c r="DF60" s="492">
        <f t="shared" si="62"/>
        <v>2933</v>
      </c>
      <c r="DG60" s="33">
        <f t="shared" si="63"/>
        <v>414</v>
      </c>
      <c r="DH60" s="461">
        <f t="shared" si="64"/>
        <v>3.15E-2</v>
      </c>
      <c r="DI60" s="462">
        <f t="shared" si="65"/>
        <v>5.0999999999999997E-2</v>
      </c>
      <c r="DJ60" s="462">
        <f t="shared" si="66"/>
        <v>0.05</v>
      </c>
      <c r="DK60" s="462">
        <f t="shared" si="67"/>
        <v>3.6499999999999998E-2</v>
      </c>
      <c r="DL60" s="462">
        <f t="shared" si="20"/>
        <v>3.7999999999999999E-2</v>
      </c>
      <c r="DM60" s="463"/>
      <c r="DN60" s="463"/>
      <c r="DO60" s="463"/>
      <c r="DP60" s="463"/>
      <c r="DQ60" s="463"/>
      <c r="DR60" s="464"/>
      <c r="DS60" s="465"/>
      <c r="DT60" s="525">
        <f t="shared" si="21"/>
        <v>0.20700000000000002</v>
      </c>
      <c r="DU60" s="22">
        <v>2000</v>
      </c>
      <c r="DV60" s="22">
        <f t="shared" si="75"/>
        <v>166.66666666666666</v>
      </c>
      <c r="DW60" s="501">
        <f t="shared" si="76"/>
        <v>2200</v>
      </c>
      <c r="DX60" s="502">
        <f t="shared" si="77"/>
        <v>2800</v>
      </c>
      <c r="DY60" s="34"/>
      <c r="DZ60" s="35"/>
      <c r="EA60" s="34"/>
      <c r="EB60" s="35"/>
      <c r="EC60" s="34"/>
      <c r="ED60" s="814"/>
      <c r="EE60" s="36"/>
      <c r="EF60" s="37"/>
      <c r="EG60" s="327"/>
      <c r="EH60" s="814"/>
      <c r="EI60" s="34"/>
      <c r="EJ60" s="35"/>
      <c r="EK60" s="34"/>
      <c r="EL60" s="35"/>
      <c r="EM60" s="34"/>
      <c r="EN60" s="35"/>
      <c r="EO60" s="34"/>
      <c r="EP60" s="35"/>
      <c r="EQ60" s="34"/>
      <c r="ER60" s="35"/>
      <c r="ES60" s="34"/>
      <c r="ET60" s="35"/>
      <c r="EU60" s="34"/>
      <c r="EV60" s="38"/>
      <c r="EW60" s="811"/>
    </row>
    <row r="61" spans="1:153" ht="120" customHeight="1" thickBot="1" x14ac:dyDescent="0.3">
      <c r="A61" s="617">
        <v>56</v>
      </c>
      <c r="B61" s="787" t="s">
        <v>137</v>
      </c>
      <c r="C61" s="797" t="s">
        <v>211</v>
      </c>
      <c r="D61" s="427">
        <v>3091</v>
      </c>
      <c r="E61" s="756">
        <v>0</v>
      </c>
      <c r="F61" s="428">
        <v>1</v>
      </c>
      <c r="G61" s="429">
        <v>1330</v>
      </c>
      <c r="H61" s="429">
        <v>1760</v>
      </c>
      <c r="I61" s="429">
        <v>3</v>
      </c>
      <c r="J61" s="430">
        <v>0</v>
      </c>
      <c r="K61" s="431">
        <f t="shared" si="48"/>
        <v>3094</v>
      </c>
      <c r="L61" s="432">
        <v>126</v>
      </c>
      <c r="M61" s="432">
        <v>115</v>
      </c>
      <c r="N61" s="432">
        <v>429</v>
      </c>
      <c r="O61" s="432">
        <v>520</v>
      </c>
      <c r="P61" s="745">
        <v>656</v>
      </c>
      <c r="Q61" s="433"/>
      <c r="R61" s="433"/>
      <c r="S61" s="433"/>
      <c r="T61" s="433"/>
      <c r="U61" s="433"/>
      <c r="V61" s="433"/>
      <c r="W61" s="434"/>
      <c r="X61" s="435">
        <f t="shared" si="57"/>
        <v>1846</v>
      </c>
      <c r="Y61" s="454">
        <v>103</v>
      </c>
      <c r="Z61" s="437">
        <v>95</v>
      </c>
      <c r="AA61" s="437">
        <v>142</v>
      </c>
      <c r="AB61" s="437">
        <v>63</v>
      </c>
      <c r="AC61" s="437">
        <v>114</v>
      </c>
      <c r="AD61" s="437"/>
      <c r="AE61" s="437"/>
      <c r="AF61" s="437"/>
      <c r="AG61" s="437"/>
      <c r="AH61" s="437"/>
      <c r="AI61" s="437"/>
      <c r="AJ61" s="438"/>
      <c r="AK61" s="439">
        <f t="shared" si="58"/>
        <v>517</v>
      </c>
      <c r="AL61" s="436">
        <v>63</v>
      </c>
      <c r="AM61" s="437">
        <v>88</v>
      </c>
      <c r="AN61" s="437">
        <v>111</v>
      </c>
      <c r="AO61" s="437">
        <v>169</v>
      </c>
      <c r="AP61" s="437">
        <v>37</v>
      </c>
      <c r="AQ61" s="437"/>
      <c r="AR61" s="437"/>
      <c r="AS61" s="437"/>
      <c r="AT61" s="437"/>
      <c r="AU61" s="437"/>
      <c r="AV61" s="437"/>
      <c r="AW61" s="438"/>
      <c r="AX61" s="439">
        <f t="shared" si="72"/>
        <v>468</v>
      </c>
      <c r="AY61" s="439">
        <f t="shared" si="50"/>
        <v>985</v>
      </c>
      <c r="AZ61" s="440">
        <f t="shared" si="41"/>
        <v>518</v>
      </c>
      <c r="BA61" s="441">
        <f t="shared" si="42"/>
        <v>0</v>
      </c>
      <c r="BB61" s="442">
        <f t="shared" si="43"/>
        <v>1798</v>
      </c>
      <c r="BC61" s="418">
        <v>103</v>
      </c>
      <c r="BD61" s="419">
        <v>95</v>
      </c>
      <c r="BE61" s="419">
        <v>141</v>
      </c>
      <c r="BF61" s="419">
        <v>63</v>
      </c>
      <c r="BG61" s="419">
        <v>114</v>
      </c>
      <c r="BH61" s="419"/>
      <c r="BI61" s="419"/>
      <c r="BJ61" s="419"/>
      <c r="BK61" s="419"/>
      <c r="BL61" s="419"/>
      <c r="BM61" s="419"/>
      <c r="BN61" s="419"/>
      <c r="BO61" s="443">
        <f t="shared" si="59"/>
        <v>516</v>
      </c>
      <c r="BP61" s="444">
        <v>0</v>
      </c>
      <c r="BQ61" s="445">
        <v>0</v>
      </c>
      <c r="BR61" s="445">
        <v>0</v>
      </c>
      <c r="BS61" s="445">
        <v>0</v>
      </c>
      <c r="BT61" s="445">
        <v>0</v>
      </c>
      <c r="BU61" s="445"/>
      <c r="BV61" s="445"/>
      <c r="BW61" s="445"/>
      <c r="BX61" s="445"/>
      <c r="BY61" s="445"/>
      <c r="BZ61" s="445"/>
      <c r="CA61" s="446"/>
      <c r="CB61" s="443">
        <f t="shared" si="60"/>
        <v>0</v>
      </c>
      <c r="CC61" s="447">
        <v>0</v>
      </c>
      <c r="CD61" s="448">
        <v>0</v>
      </c>
      <c r="CE61" s="448">
        <v>0</v>
      </c>
      <c r="CF61" s="448">
        <v>0</v>
      </c>
      <c r="CG61" s="448">
        <v>0</v>
      </c>
      <c r="CH61" s="448"/>
      <c r="CI61" s="448"/>
      <c r="CJ61" s="448"/>
      <c r="CK61" s="448"/>
      <c r="CL61" s="448"/>
      <c r="CM61" s="448"/>
      <c r="CN61" s="449"/>
      <c r="CO61" s="450">
        <f t="shared" si="51"/>
        <v>0</v>
      </c>
      <c r="CP61" s="447">
        <v>0</v>
      </c>
      <c r="CQ61" s="448">
        <v>0</v>
      </c>
      <c r="CR61" s="448">
        <v>0</v>
      </c>
      <c r="CS61" s="448">
        <v>0</v>
      </c>
      <c r="CT61" s="448">
        <v>0</v>
      </c>
      <c r="CU61" s="448"/>
      <c r="CV61" s="448"/>
      <c r="CW61" s="448"/>
      <c r="CX61" s="448"/>
      <c r="CY61" s="448"/>
      <c r="CZ61" s="448"/>
      <c r="DA61" s="449"/>
      <c r="DB61" s="450">
        <f t="shared" si="61"/>
        <v>0</v>
      </c>
      <c r="DC61" s="548">
        <f t="shared" si="52"/>
        <v>2</v>
      </c>
      <c r="DD61" s="549">
        <f t="shared" si="70"/>
        <v>0</v>
      </c>
      <c r="DE61" s="550">
        <f t="shared" si="53"/>
        <v>1798</v>
      </c>
      <c r="DF61" s="498">
        <f t="shared" si="62"/>
        <v>1800</v>
      </c>
      <c r="DG61" s="451">
        <f t="shared" si="63"/>
        <v>516</v>
      </c>
      <c r="DH61" s="466">
        <f t="shared" si="64"/>
        <v>5.1499999999999997E-2</v>
      </c>
      <c r="DI61" s="467">
        <f t="shared" si="65"/>
        <v>4.7500000000000001E-2</v>
      </c>
      <c r="DJ61" s="467">
        <f t="shared" si="66"/>
        <v>7.0499999999999993E-2</v>
      </c>
      <c r="DK61" s="467">
        <f t="shared" si="67"/>
        <v>3.15E-2</v>
      </c>
      <c r="DL61" s="467">
        <f t="shared" si="20"/>
        <v>5.7000000000000002E-2</v>
      </c>
      <c r="DM61" s="468"/>
      <c r="DN61" s="468"/>
      <c r="DO61" s="468"/>
      <c r="DP61" s="468"/>
      <c r="DQ61" s="468"/>
      <c r="DR61" s="469"/>
      <c r="DS61" s="470"/>
      <c r="DT61" s="582">
        <f t="shared" si="21"/>
        <v>0.25800000000000001</v>
      </c>
      <c r="DU61" s="439">
        <v>2000</v>
      </c>
      <c r="DV61" s="439">
        <f t="shared" si="75"/>
        <v>166.66666666666666</v>
      </c>
      <c r="DW61" s="513">
        <f t="shared" si="76"/>
        <v>2200</v>
      </c>
      <c r="DX61" s="514">
        <f t="shared" si="77"/>
        <v>2800</v>
      </c>
      <c r="DY61" s="452"/>
      <c r="DZ61" s="453"/>
      <c r="EA61" s="452"/>
      <c r="EB61" s="453"/>
      <c r="EC61" s="452"/>
      <c r="ED61" s="820"/>
      <c r="EE61" s="826"/>
      <c r="EF61" s="455"/>
      <c r="EG61" s="833"/>
      <c r="EH61" s="820"/>
      <c r="EI61" s="98"/>
      <c r="EJ61" s="99"/>
      <c r="EK61" s="98"/>
      <c r="EL61" s="99"/>
      <c r="EM61" s="98"/>
      <c r="EN61" s="99"/>
      <c r="EO61" s="98"/>
      <c r="EP61" s="99"/>
      <c r="EQ61" s="98"/>
      <c r="ER61" s="99"/>
      <c r="ES61" s="98"/>
      <c r="ET61" s="99"/>
      <c r="EU61" s="98"/>
      <c r="EV61" s="100"/>
      <c r="EW61" s="811"/>
    </row>
    <row r="62" spans="1:153" ht="120" customHeight="1" thickTop="1" x14ac:dyDescent="0.25">
      <c r="A62" s="718">
        <v>57</v>
      </c>
      <c r="B62" s="786" t="s">
        <v>90</v>
      </c>
      <c r="C62" s="796" t="s">
        <v>212</v>
      </c>
      <c r="D62" s="551">
        <v>598</v>
      </c>
      <c r="E62" s="755">
        <v>0</v>
      </c>
      <c r="F62" s="103">
        <v>137</v>
      </c>
      <c r="G62" s="144">
        <v>0</v>
      </c>
      <c r="H62" s="144">
        <v>27</v>
      </c>
      <c r="I62" s="669">
        <v>55</v>
      </c>
      <c r="J62" s="670">
        <v>434</v>
      </c>
      <c r="K62" s="106">
        <f t="shared" si="48"/>
        <v>653</v>
      </c>
      <c r="L62" s="270">
        <v>2</v>
      </c>
      <c r="M62" s="270">
        <v>1</v>
      </c>
      <c r="N62" s="270">
        <v>6</v>
      </c>
      <c r="O62" s="270">
        <v>8</v>
      </c>
      <c r="P62" s="744">
        <v>10</v>
      </c>
      <c r="Q62" s="107"/>
      <c r="R62" s="107"/>
      <c r="S62" s="107"/>
      <c r="T62" s="107"/>
      <c r="U62" s="107"/>
      <c r="V62" s="107"/>
      <c r="W62" s="108"/>
      <c r="X62" s="145">
        <f t="shared" si="7"/>
        <v>27</v>
      </c>
      <c r="Y62" s="109">
        <v>39</v>
      </c>
      <c r="Z62" s="146">
        <v>35</v>
      </c>
      <c r="AA62" s="146">
        <v>27</v>
      </c>
      <c r="AB62" s="146">
        <v>80</v>
      </c>
      <c r="AC62" s="146">
        <v>103</v>
      </c>
      <c r="AD62" s="146"/>
      <c r="AE62" s="146"/>
      <c r="AF62" s="146"/>
      <c r="AG62" s="146"/>
      <c r="AH62" s="146"/>
      <c r="AI62" s="146"/>
      <c r="AJ62" s="147"/>
      <c r="AK62" s="110">
        <f t="shared" si="8"/>
        <v>284</v>
      </c>
      <c r="AL62" s="109">
        <v>0</v>
      </c>
      <c r="AM62" s="146">
        <v>0</v>
      </c>
      <c r="AN62" s="146">
        <v>0</v>
      </c>
      <c r="AO62" s="146">
        <v>1</v>
      </c>
      <c r="AP62" s="146">
        <v>1</v>
      </c>
      <c r="AQ62" s="146"/>
      <c r="AR62" s="146"/>
      <c r="AS62" s="146"/>
      <c r="AT62" s="146"/>
      <c r="AU62" s="146"/>
      <c r="AV62" s="146"/>
      <c r="AW62" s="147"/>
      <c r="AX62" s="110">
        <f t="shared" si="9"/>
        <v>2</v>
      </c>
      <c r="AY62" s="110">
        <f t="shared" si="10"/>
        <v>286</v>
      </c>
      <c r="AZ62" s="557">
        <f t="shared" si="41"/>
        <v>855</v>
      </c>
      <c r="BA62" s="558">
        <f t="shared" si="42"/>
        <v>434</v>
      </c>
      <c r="BB62" s="559">
        <f t="shared" si="43"/>
        <v>2</v>
      </c>
      <c r="BC62" s="560">
        <v>38</v>
      </c>
      <c r="BD62" s="561">
        <v>38</v>
      </c>
      <c r="BE62" s="561">
        <v>43</v>
      </c>
      <c r="BF62" s="561">
        <v>42</v>
      </c>
      <c r="BG62" s="561">
        <v>40</v>
      </c>
      <c r="BH62" s="561"/>
      <c r="BI62" s="561"/>
      <c r="BJ62" s="561"/>
      <c r="BK62" s="561"/>
      <c r="BL62" s="561"/>
      <c r="BM62" s="561"/>
      <c r="BN62" s="561"/>
      <c r="BO62" s="150">
        <f t="shared" si="11"/>
        <v>201</v>
      </c>
      <c r="BP62" s="114">
        <v>0</v>
      </c>
      <c r="BQ62" s="148">
        <v>0</v>
      </c>
      <c r="BR62" s="148">
        <v>0</v>
      </c>
      <c r="BS62" s="148">
        <v>0</v>
      </c>
      <c r="BT62" s="148">
        <v>0</v>
      </c>
      <c r="BU62" s="148"/>
      <c r="BV62" s="148"/>
      <c r="BW62" s="148"/>
      <c r="BX62" s="148"/>
      <c r="BY62" s="148"/>
      <c r="BZ62" s="148"/>
      <c r="CA62" s="149"/>
      <c r="CB62" s="150">
        <f t="shared" si="12"/>
        <v>0</v>
      </c>
      <c r="CC62" s="151">
        <v>2</v>
      </c>
      <c r="CD62" s="152">
        <v>4</v>
      </c>
      <c r="CE62" s="152">
        <v>2</v>
      </c>
      <c r="CF62" s="152">
        <v>6</v>
      </c>
      <c r="CG62" s="152">
        <v>3</v>
      </c>
      <c r="CH62" s="152"/>
      <c r="CI62" s="152"/>
      <c r="CJ62" s="152"/>
      <c r="CK62" s="152"/>
      <c r="CL62" s="152"/>
      <c r="CM62" s="152"/>
      <c r="CN62" s="153"/>
      <c r="CO62" s="154">
        <f t="shared" si="13"/>
        <v>17</v>
      </c>
      <c r="CP62" s="151">
        <v>0</v>
      </c>
      <c r="CQ62" s="152">
        <v>0</v>
      </c>
      <c r="CR62" s="152">
        <v>0</v>
      </c>
      <c r="CS62" s="152">
        <v>0</v>
      </c>
      <c r="CT62" s="152">
        <v>0</v>
      </c>
      <c r="CU62" s="152"/>
      <c r="CV62" s="152"/>
      <c r="CW62" s="152"/>
      <c r="CX62" s="152"/>
      <c r="CY62" s="152"/>
      <c r="CZ62" s="152"/>
      <c r="DA62" s="153"/>
      <c r="DB62" s="154">
        <f t="shared" si="14"/>
        <v>0</v>
      </c>
      <c r="DC62" s="570">
        <f t="shared" si="15"/>
        <v>637</v>
      </c>
      <c r="DD62" s="571">
        <f t="shared" si="70"/>
        <v>434</v>
      </c>
      <c r="DE62" s="572">
        <f t="shared" si="16"/>
        <v>2</v>
      </c>
      <c r="DF62" s="573">
        <f t="shared" si="54"/>
        <v>639</v>
      </c>
      <c r="DG62" s="116">
        <f t="shared" si="17"/>
        <v>201</v>
      </c>
      <c r="DH62" s="574">
        <f t="shared" si="44"/>
        <v>0.17272727272727273</v>
      </c>
      <c r="DI62" s="575">
        <f t="shared" si="45"/>
        <v>0.17272727272727273</v>
      </c>
      <c r="DJ62" s="575">
        <f t="shared" si="46"/>
        <v>0.19545454545454546</v>
      </c>
      <c r="DK62" s="575">
        <f t="shared" si="47"/>
        <v>0.19090909090909092</v>
      </c>
      <c r="DL62" s="575">
        <f t="shared" si="20"/>
        <v>0.18181818181818182</v>
      </c>
      <c r="DM62" s="576"/>
      <c r="DN62" s="576"/>
      <c r="DO62" s="576"/>
      <c r="DP62" s="576"/>
      <c r="DQ62" s="576"/>
      <c r="DR62" s="577"/>
      <c r="DS62" s="578"/>
      <c r="DT62" s="579">
        <f t="shared" si="21"/>
        <v>0.91363636363636358</v>
      </c>
      <c r="DU62" s="110">
        <v>220</v>
      </c>
      <c r="DV62" s="110">
        <f>DU62/12</f>
        <v>18.333333333333332</v>
      </c>
      <c r="DW62" s="580">
        <f t="shared" si="23"/>
        <v>286</v>
      </c>
      <c r="DX62" s="581">
        <f t="shared" si="24"/>
        <v>374</v>
      </c>
      <c r="DY62" s="119">
        <v>77</v>
      </c>
      <c r="DZ62" s="120">
        <v>35</v>
      </c>
      <c r="EA62" s="119">
        <v>98</v>
      </c>
      <c r="EB62" s="120">
        <v>73</v>
      </c>
      <c r="EC62" s="119">
        <v>158</v>
      </c>
      <c r="ED62" s="819">
        <v>113</v>
      </c>
      <c r="EE62" s="119">
        <v>254</v>
      </c>
      <c r="EF62" s="120">
        <v>154</v>
      </c>
      <c r="EG62" s="528">
        <v>194</v>
      </c>
      <c r="EH62" s="819">
        <v>353</v>
      </c>
      <c r="EI62" s="119"/>
      <c r="EJ62" s="120"/>
      <c r="EK62" s="119"/>
      <c r="EL62" s="120"/>
      <c r="EM62" s="119"/>
      <c r="EN62" s="120"/>
      <c r="EO62" s="119"/>
      <c r="EP62" s="120"/>
      <c r="EQ62" s="119"/>
      <c r="ER62" s="120"/>
      <c r="ES62" s="119"/>
      <c r="ET62" s="120"/>
      <c r="EU62" s="119"/>
      <c r="EV62" s="121"/>
      <c r="EW62" s="811"/>
    </row>
    <row r="63" spans="1:153" ht="120" customHeight="1" x14ac:dyDescent="0.25">
      <c r="A63" s="717">
        <v>58</v>
      </c>
      <c r="B63" s="782" t="s">
        <v>91</v>
      </c>
      <c r="C63" s="792" t="s">
        <v>213</v>
      </c>
      <c r="D63" s="377">
        <v>245</v>
      </c>
      <c r="E63" s="751">
        <v>5</v>
      </c>
      <c r="F63" s="10">
        <v>90</v>
      </c>
      <c r="G63" s="11">
        <v>0</v>
      </c>
      <c r="H63" s="11">
        <v>56</v>
      </c>
      <c r="I63" s="67">
        <v>67</v>
      </c>
      <c r="J63" s="68">
        <v>99</v>
      </c>
      <c r="K63" s="14">
        <f t="shared" si="48"/>
        <v>312</v>
      </c>
      <c r="L63" s="15">
        <v>5</v>
      </c>
      <c r="M63" s="15">
        <v>5</v>
      </c>
      <c r="N63" s="15">
        <v>20</v>
      </c>
      <c r="O63" s="15">
        <v>28</v>
      </c>
      <c r="P63" s="739">
        <v>32</v>
      </c>
      <c r="Q63" s="16"/>
      <c r="R63" s="16"/>
      <c r="S63" s="16"/>
      <c r="T63" s="16"/>
      <c r="U63" s="16"/>
      <c r="V63" s="16"/>
      <c r="W63" s="17"/>
      <c r="X63" s="18">
        <f t="shared" si="7"/>
        <v>90</v>
      </c>
      <c r="Y63" s="19">
        <v>45</v>
      </c>
      <c r="Z63" s="20">
        <v>49</v>
      </c>
      <c r="AA63" s="20">
        <v>30</v>
      </c>
      <c r="AB63" s="20">
        <v>31</v>
      </c>
      <c r="AC63" s="20">
        <v>35</v>
      </c>
      <c r="AD63" s="20"/>
      <c r="AE63" s="20"/>
      <c r="AF63" s="20"/>
      <c r="AG63" s="20"/>
      <c r="AH63" s="20"/>
      <c r="AI63" s="20"/>
      <c r="AJ63" s="21"/>
      <c r="AK63" s="22">
        <f t="shared" si="8"/>
        <v>190</v>
      </c>
      <c r="AL63" s="19">
        <v>1</v>
      </c>
      <c r="AM63" s="20">
        <v>1</v>
      </c>
      <c r="AN63" s="20">
        <v>4</v>
      </c>
      <c r="AO63" s="20">
        <v>4</v>
      </c>
      <c r="AP63" s="20">
        <v>4</v>
      </c>
      <c r="AQ63" s="20"/>
      <c r="AR63" s="20"/>
      <c r="AS63" s="20"/>
      <c r="AT63" s="20"/>
      <c r="AU63" s="20"/>
      <c r="AV63" s="20"/>
      <c r="AW63" s="21"/>
      <c r="AX63" s="22">
        <f t="shared" si="9"/>
        <v>14</v>
      </c>
      <c r="AY63" s="22">
        <f t="shared" si="10"/>
        <v>204</v>
      </c>
      <c r="AZ63" s="205">
        <f t="shared" si="41"/>
        <v>379</v>
      </c>
      <c r="BA63" s="206">
        <f t="shared" si="42"/>
        <v>99</v>
      </c>
      <c r="BB63" s="207">
        <f t="shared" si="43"/>
        <v>14</v>
      </c>
      <c r="BC63" s="384">
        <v>27</v>
      </c>
      <c r="BD63" s="385">
        <v>34</v>
      </c>
      <c r="BE63" s="385">
        <v>37</v>
      </c>
      <c r="BF63" s="385">
        <v>21</v>
      </c>
      <c r="BG63" s="385">
        <v>25</v>
      </c>
      <c r="BH63" s="385"/>
      <c r="BI63" s="385"/>
      <c r="BJ63" s="385"/>
      <c r="BK63" s="385"/>
      <c r="BL63" s="385"/>
      <c r="BM63" s="385"/>
      <c r="BN63" s="385"/>
      <c r="BO63" s="26">
        <f t="shared" si="11"/>
        <v>144</v>
      </c>
      <c r="BP63" s="23">
        <v>0</v>
      </c>
      <c r="BQ63" s="24">
        <v>0</v>
      </c>
      <c r="BR63" s="24">
        <v>1</v>
      </c>
      <c r="BS63" s="24">
        <v>0</v>
      </c>
      <c r="BT63" s="24">
        <v>0</v>
      </c>
      <c r="BU63" s="24"/>
      <c r="BV63" s="24"/>
      <c r="BW63" s="24"/>
      <c r="BX63" s="24"/>
      <c r="BY63" s="24"/>
      <c r="BZ63" s="24"/>
      <c r="CA63" s="25"/>
      <c r="CB63" s="26">
        <f t="shared" si="12"/>
        <v>1</v>
      </c>
      <c r="CC63" s="27">
        <v>4</v>
      </c>
      <c r="CD63" s="28">
        <v>3</v>
      </c>
      <c r="CE63" s="28">
        <v>1</v>
      </c>
      <c r="CF63" s="28">
        <v>6</v>
      </c>
      <c r="CG63" s="28">
        <v>2</v>
      </c>
      <c r="CH63" s="28"/>
      <c r="CI63" s="28"/>
      <c r="CJ63" s="28"/>
      <c r="CK63" s="28"/>
      <c r="CL63" s="28"/>
      <c r="CM63" s="28"/>
      <c r="CN63" s="29"/>
      <c r="CO63" s="30">
        <f t="shared" si="13"/>
        <v>16</v>
      </c>
      <c r="CP63" s="27">
        <v>0</v>
      </c>
      <c r="CQ63" s="28">
        <v>0</v>
      </c>
      <c r="CR63" s="28">
        <v>0</v>
      </c>
      <c r="CS63" s="28">
        <v>0</v>
      </c>
      <c r="CT63" s="28">
        <v>2</v>
      </c>
      <c r="CU63" s="28"/>
      <c r="CV63" s="28"/>
      <c r="CW63" s="28"/>
      <c r="CX63" s="28"/>
      <c r="CY63" s="28"/>
      <c r="CZ63" s="28"/>
      <c r="DA63" s="29"/>
      <c r="DB63" s="30">
        <f t="shared" si="14"/>
        <v>2</v>
      </c>
      <c r="DC63" s="532">
        <f t="shared" si="15"/>
        <v>219</v>
      </c>
      <c r="DD63" s="533">
        <f t="shared" si="70"/>
        <v>99</v>
      </c>
      <c r="DE63" s="534">
        <f t="shared" si="16"/>
        <v>11</v>
      </c>
      <c r="DF63" s="492">
        <f t="shared" ref="DF63:DF69" si="78">SUM(DC63:DE63)-DD63</f>
        <v>230</v>
      </c>
      <c r="DG63" s="33">
        <f t="shared" si="17"/>
        <v>144</v>
      </c>
      <c r="DH63" s="461">
        <f t="shared" si="44"/>
        <v>0.12272727272727273</v>
      </c>
      <c r="DI63" s="462">
        <f t="shared" si="45"/>
        <v>0.15454545454545454</v>
      </c>
      <c r="DJ63" s="462">
        <f t="shared" si="46"/>
        <v>0.16818181818181818</v>
      </c>
      <c r="DK63" s="462">
        <f t="shared" si="47"/>
        <v>9.5454545454545459E-2</v>
      </c>
      <c r="DL63" s="462">
        <f t="shared" si="20"/>
        <v>0.11363636363636363</v>
      </c>
      <c r="DM63" s="463"/>
      <c r="DN63" s="463"/>
      <c r="DO63" s="463"/>
      <c r="DP63" s="463"/>
      <c r="DQ63" s="463"/>
      <c r="DR63" s="464"/>
      <c r="DS63" s="465"/>
      <c r="DT63" s="525">
        <f t="shared" si="21"/>
        <v>0.65454545454545454</v>
      </c>
      <c r="DU63" s="22">
        <v>220</v>
      </c>
      <c r="DV63" s="22">
        <f t="shared" ref="DV63:DV74" si="79">DU63/12</f>
        <v>18.333333333333332</v>
      </c>
      <c r="DW63" s="501">
        <f t="shared" si="23"/>
        <v>286</v>
      </c>
      <c r="DX63" s="502">
        <f t="shared" si="24"/>
        <v>374</v>
      </c>
      <c r="DY63" s="34">
        <v>82</v>
      </c>
      <c r="DZ63" s="35">
        <v>35</v>
      </c>
      <c r="EA63" s="34">
        <v>179</v>
      </c>
      <c r="EB63" s="35">
        <v>68</v>
      </c>
      <c r="EC63" s="34">
        <v>260</v>
      </c>
      <c r="ED63" s="814">
        <v>112</v>
      </c>
      <c r="EE63" s="34">
        <v>342</v>
      </c>
      <c r="EF63" s="35">
        <v>135</v>
      </c>
      <c r="EG63" s="327">
        <v>158</v>
      </c>
      <c r="EH63" s="814">
        <v>459</v>
      </c>
      <c r="EI63" s="34"/>
      <c r="EJ63" s="35"/>
      <c r="EK63" s="34"/>
      <c r="EL63" s="35"/>
      <c r="EM63" s="34"/>
      <c r="EN63" s="35"/>
      <c r="EO63" s="34"/>
      <c r="EP63" s="35"/>
      <c r="EQ63" s="34"/>
      <c r="ER63" s="35"/>
      <c r="ES63" s="34"/>
      <c r="ET63" s="35"/>
      <c r="EU63" s="34"/>
      <c r="EV63" s="38"/>
      <c r="EW63" s="811"/>
    </row>
    <row r="64" spans="1:153" ht="120" customHeight="1" x14ac:dyDescent="0.25">
      <c r="A64" s="717">
        <v>59</v>
      </c>
      <c r="B64" s="782" t="s">
        <v>92</v>
      </c>
      <c r="C64" s="792" t="s">
        <v>214</v>
      </c>
      <c r="D64" s="377">
        <v>632</v>
      </c>
      <c r="E64" s="751">
        <v>0</v>
      </c>
      <c r="F64" s="10">
        <v>147</v>
      </c>
      <c r="G64" s="11">
        <v>0</v>
      </c>
      <c r="H64" s="11">
        <v>31</v>
      </c>
      <c r="I64" s="67">
        <v>56</v>
      </c>
      <c r="J64" s="68">
        <v>454</v>
      </c>
      <c r="K64" s="14">
        <f t="shared" si="48"/>
        <v>688</v>
      </c>
      <c r="L64" s="15">
        <v>2</v>
      </c>
      <c r="M64" s="15">
        <v>2</v>
      </c>
      <c r="N64" s="15">
        <v>6</v>
      </c>
      <c r="O64" s="15">
        <v>9</v>
      </c>
      <c r="P64" s="739">
        <v>10</v>
      </c>
      <c r="Q64" s="16"/>
      <c r="R64" s="16"/>
      <c r="S64" s="16"/>
      <c r="T64" s="16"/>
      <c r="U64" s="16"/>
      <c r="V64" s="16"/>
      <c r="W64" s="17"/>
      <c r="X64" s="18">
        <f t="shared" si="7"/>
        <v>29</v>
      </c>
      <c r="Y64" s="19">
        <v>42</v>
      </c>
      <c r="Z64" s="20">
        <v>24</v>
      </c>
      <c r="AA64" s="20">
        <v>25</v>
      </c>
      <c r="AB64" s="20">
        <v>85</v>
      </c>
      <c r="AC64" s="20">
        <v>102</v>
      </c>
      <c r="AD64" s="20"/>
      <c r="AE64" s="20"/>
      <c r="AF64" s="20"/>
      <c r="AG64" s="20"/>
      <c r="AH64" s="20"/>
      <c r="AI64" s="20"/>
      <c r="AJ64" s="21"/>
      <c r="AK64" s="22">
        <f t="shared" si="8"/>
        <v>278</v>
      </c>
      <c r="AL64" s="19">
        <v>0</v>
      </c>
      <c r="AM64" s="20">
        <v>0</v>
      </c>
      <c r="AN64" s="20">
        <v>2</v>
      </c>
      <c r="AO64" s="20">
        <v>2</v>
      </c>
      <c r="AP64" s="20">
        <v>0</v>
      </c>
      <c r="AQ64" s="20"/>
      <c r="AR64" s="20"/>
      <c r="AS64" s="20"/>
      <c r="AT64" s="20"/>
      <c r="AU64" s="20"/>
      <c r="AV64" s="20"/>
      <c r="AW64" s="21"/>
      <c r="AX64" s="22">
        <f t="shared" si="9"/>
        <v>4</v>
      </c>
      <c r="AY64" s="22">
        <f t="shared" si="10"/>
        <v>282</v>
      </c>
      <c r="AZ64" s="205">
        <f t="shared" si="41"/>
        <v>879</v>
      </c>
      <c r="BA64" s="206">
        <f t="shared" si="42"/>
        <v>454</v>
      </c>
      <c r="BB64" s="207">
        <f t="shared" si="43"/>
        <v>4</v>
      </c>
      <c r="BC64" s="384">
        <v>34</v>
      </c>
      <c r="BD64" s="385">
        <v>30</v>
      </c>
      <c r="BE64" s="385">
        <v>29</v>
      </c>
      <c r="BF64" s="385">
        <v>63</v>
      </c>
      <c r="BG64" s="385">
        <v>55</v>
      </c>
      <c r="BH64" s="385"/>
      <c r="BI64" s="385"/>
      <c r="BJ64" s="385"/>
      <c r="BK64" s="385"/>
      <c r="BL64" s="385"/>
      <c r="BM64" s="385"/>
      <c r="BN64" s="385"/>
      <c r="BO64" s="26">
        <f t="shared" si="11"/>
        <v>211</v>
      </c>
      <c r="BP64" s="23">
        <v>0</v>
      </c>
      <c r="BQ64" s="24">
        <v>0</v>
      </c>
      <c r="BR64" s="24">
        <v>0</v>
      </c>
      <c r="BS64" s="24">
        <v>0</v>
      </c>
      <c r="BT64" s="24">
        <v>0</v>
      </c>
      <c r="BU64" s="24"/>
      <c r="BV64" s="24"/>
      <c r="BW64" s="24"/>
      <c r="BX64" s="24"/>
      <c r="BY64" s="24"/>
      <c r="BZ64" s="24"/>
      <c r="CA64" s="25"/>
      <c r="CB64" s="26">
        <f t="shared" si="12"/>
        <v>0</v>
      </c>
      <c r="CC64" s="27">
        <v>4</v>
      </c>
      <c r="CD64" s="28">
        <v>0</v>
      </c>
      <c r="CE64" s="28">
        <v>3</v>
      </c>
      <c r="CF64" s="28">
        <v>11</v>
      </c>
      <c r="CG64" s="28">
        <v>6</v>
      </c>
      <c r="CH64" s="28"/>
      <c r="CI64" s="28"/>
      <c r="CJ64" s="28"/>
      <c r="CK64" s="28"/>
      <c r="CL64" s="28"/>
      <c r="CM64" s="28"/>
      <c r="CN64" s="29"/>
      <c r="CO64" s="30">
        <f t="shared" si="13"/>
        <v>24</v>
      </c>
      <c r="CP64" s="27">
        <v>0</v>
      </c>
      <c r="CQ64" s="28">
        <v>0</v>
      </c>
      <c r="CR64" s="28">
        <v>1</v>
      </c>
      <c r="CS64" s="28">
        <v>1</v>
      </c>
      <c r="CT64" s="28">
        <v>1</v>
      </c>
      <c r="CU64" s="28"/>
      <c r="CV64" s="28"/>
      <c r="CW64" s="28"/>
      <c r="CX64" s="28"/>
      <c r="CY64" s="28"/>
      <c r="CZ64" s="28"/>
      <c r="DA64" s="29"/>
      <c r="DB64" s="30">
        <f t="shared" si="14"/>
        <v>3</v>
      </c>
      <c r="DC64" s="532">
        <f t="shared" si="15"/>
        <v>644</v>
      </c>
      <c r="DD64" s="533">
        <f t="shared" si="70"/>
        <v>454</v>
      </c>
      <c r="DE64" s="534">
        <f>BB64-CB64-DB64</f>
        <v>1</v>
      </c>
      <c r="DF64" s="492">
        <f>SUM(DC64:DE64)-DD64</f>
        <v>645</v>
      </c>
      <c r="DG64" s="33">
        <f t="shared" si="17"/>
        <v>211</v>
      </c>
      <c r="DH64" s="461">
        <f t="shared" si="44"/>
        <v>0.15454545454545454</v>
      </c>
      <c r="DI64" s="462">
        <f t="shared" si="45"/>
        <v>0.13636363636363635</v>
      </c>
      <c r="DJ64" s="462">
        <f t="shared" si="46"/>
        <v>0.13181818181818181</v>
      </c>
      <c r="DK64" s="462">
        <f t="shared" si="47"/>
        <v>0.28636363636363638</v>
      </c>
      <c r="DL64" s="462">
        <f t="shared" si="20"/>
        <v>0.25</v>
      </c>
      <c r="DM64" s="463"/>
      <c r="DN64" s="463"/>
      <c r="DO64" s="463"/>
      <c r="DP64" s="463"/>
      <c r="DQ64" s="463"/>
      <c r="DR64" s="464"/>
      <c r="DS64" s="465"/>
      <c r="DT64" s="525">
        <f t="shared" si="21"/>
        <v>0.95909090909090911</v>
      </c>
      <c r="DU64" s="22">
        <v>220</v>
      </c>
      <c r="DV64" s="22">
        <f t="shared" si="79"/>
        <v>18.333333333333332</v>
      </c>
      <c r="DW64" s="501">
        <f t="shared" si="23"/>
        <v>286</v>
      </c>
      <c r="DX64" s="502">
        <f t="shared" si="24"/>
        <v>374</v>
      </c>
      <c r="DY64" s="34">
        <v>83</v>
      </c>
      <c r="DZ64" s="35">
        <v>33</v>
      </c>
      <c r="EA64" s="34">
        <v>111</v>
      </c>
      <c r="EB64" s="35">
        <v>62</v>
      </c>
      <c r="EC64" s="34">
        <v>149</v>
      </c>
      <c r="ED64" s="814">
        <v>87</v>
      </c>
      <c r="EE64" s="34">
        <v>239</v>
      </c>
      <c r="EF64" s="35">
        <v>151</v>
      </c>
      <c r="EG64" s="327">
        <v>203</v>
      </c>
      <c r="EH64" s="814">
        <v>368</v>
      </c>
      <c r="EI64" s="34"/>
      <c r="EJ64" s="35"/>
      <c r="EK64" s="34"/>
      <c r="EL64" s="35"/>
      <c r="EM64" s="34"/>
      <c r="EN64" s="35"/>
      <c r="EO64" s="34"/>
      <c r="EP64" s="35"/>
      <c r="EQ64" s="34"/>
      <c r="ER64" s="35"/>
      <c r="ES64" s="34"/>
      <c r="ET64" s="35"/>
      <c r="EU64" s="34"/>
      <c r="EV64" s="38"/>
    </row>
    <row r="65" spans="1:153" ht="120" customHeight="1" x14ac:dyDescent="0.25">
      <c r="A65" s="717">
        <v>60</v>
      </c>
      <c r="B65" s="782" t="s">
        <v>93</v>
      </c>
      <c r="C65" s="792" t="s">
        <v>215</v>
      </c>
      <c r="D65" s="377">
        <v>186</v>
      </c>
      <c r="E65" s="751">
        <v>5</v>
      </c>
      <c r="F65" s="10">
        <v>77</v>
      </c>
      <c r="G65" s="11">
        <v>2</v>
      </c>
      <c r="H65" s="11">
        <v>41</v>
      </c>
      <c r="I65" s="67">
        <v>55</v>
      </c>
      <c r="J65" s="68">
        <v>66</v>
      </c>
      <c r="K65" s="14">
        <f t="shared" si="48"/>
        <v>241</v>
      </c>
      <c r="L65" s="15">
        <v>5</v>
      </c>
      <c r="M65" s="15">
        <v>4</v>
      </c>
      <c r="N65" s="15">
        <v>19</v>
      </c>
      <c r="O65" s="15">
        <v>24</v>
      </c>
      <c r="P65" s="739">
        <v>28</v>
      </c>
      <c r="Q65" s="16"/>
      <c r="R65" s="16"/>
      <c r="S65" s="16"/>
      <c r="T65" s="16"/>
      <c r="U65" s="16"/>
      <c r="V65" s="16"/>
      <c r="W65" s="17"/>
      <c r="X65" s="18">
        <f t="shared" si="7"/>
        <v>80</v>
      </c>
      <c r="Y65" s="19">
        <v>49</v>
      </c>
      <c r="Z65" s="20">
        <v>42</v>
      </c>
      <c r="AA65" s="20">
        <v>24</v>
      </c>
      <c r="AB65" s="20">
        <v>48</v>
      </c>
      <c r="AC65" s="20">
        <v>68</v>
      </c>
      <c r="AD65" s="20"/>
      <c r="AE65" s="20"/>
      <c r="AF65" s="20"/>
      <c r="AG65" s="20"/>
      <c r="AH65" s="20"/>
      <c r="AI65" s="20"/>
      <c r="AJ65" s="21"/>
      <c r="AK65" s="22">
        <f t="shared" si="8"/>
        <v>231</v>
      </c>
      <c r="AL65" s="19">
        <v>0</v>
      </c>
      <c r="AM65" s="20">
        <v>0</v>
      </c>
      <c r="AN65" s="20">
        <v>1</v>
      </c>
      <c r="AO65" s="20">
        <v>1</v>
      </c>
      <c r="AP65" s="20">
        <v>2</v>
      </c>
      <c r="AQ65" s="20"/>
      <c r="AR65" s="20"/>
      <c r="AS65" s="20"/>
      <c r="AT65" s="20"/>
      <c r="AU65" s="20"/>
      <c r="AV65" s="20"/>
      <c r="AW65" s="21"/>
      <c r="AX65" s="22">
        <f t="shared" si="9"/>
        <v>4</v>
      </c>
      <c r="AY65" s="22">
        <f t="shared" si="10"/>
        <v>235</v>
      </c>
      <c r="AZ65" s="205">
        <f t="shared" si="41"/>
        <v>374</v>
      </c>
      <c r="BA65" s="206">
        <f t="shared" si="42"/>
        <v>66</v>
      </c>
      <c r="BB65" s="207">
        <f t="shared" si="43"/>
        <v>6</v>
      </c>
      <c r="BC65" s="384">
        <v>26</v>
      </c>
      <c r="BD65" s="385">
        <v>28</v>
      </c>
      <c r="BE65" s="385">
        <v>37</v>
      </c>
      <c r="BF65" s="385">
        <v>36</v>
      </c>
      <c r="BG65" s="385">
        <v>25</v>
      </c>
      <c r="BH65" s="385"/>
      <c r="BI65" s="385"/>
      <c r="BJ65" s="385"/>
      <c r="BK65" s="385"/>
      <c r="BL65" s="385"/>
      <c r="BM65" s="385"/>
      <c r="BN65" s="385"/>
      <c r="BO65" s="26">
        <f t="shared" si="11"/>
        <v>152</v>
      </c>
      <c r="BP65" s="23">
        <v>0</v>
      </c>
      <c r="BQ65" s="24">
        <v>0</v>
      </c>
      <c r="BR65" s="24">
        <v>0</v>
      </c>
      <c r="BS65" s="24">
        <v>0</v>
      </c>
      <c r="BT65" s="24">
        <v>0</v>
      </c>
      <c r="BU65" s="24"/>
      <c r="BV65" s="24"/>
      <c r="BW65" s="24"/>
      <c r="BX65" s="24"/>
      <c r="BY65" s="24"/>
      <c r="BZ65" s="24"/>
      <c r="CA65" s="25"/>
      <c r="CB65" s="26">
        <f t="shared" si="12"/>
        <v>0</v>
      </c>
      <c r="CC65" s="27">
        <v>3</v>
      </c>
      <c r="CD65" s="28">
        <v>1</v>
      </c>
      <c r="CE65" s="28">
        <v>2</v>
      </c>
      <c r="CF65" s="28">
        <v>1</v>
      </c>
      <c r="CG65" s="28">
        <v>1</v>
      </c>
      <c r="CH65" s="28"/>
      <c r="CI65" s="28"/>
      <c r="CJ65" s="28"/>
      <c r="CK65" s="28"/>
      <c r="CL65" s="28"/>
      <c r="CM65" s="28"/>
      <c r="CN65" s="29"/>
      <c r="CO65" s="30">
        <f t="shared" si="13"/>
        <v>8</v>
      </c>
      <c r="CP65" s="27">
        <v>0</v>
      </c>
      <c r="CQ65" s="28">
        <v>0</v>
      </c>
      <c r="CR65" s="28">
        <v>0</v>
      </c>
      <c r="CS65" s="28">
        <v>0</v>
      </c>
      <c r="CT65" s="28">
        <v>0</v>
      </c>
      <c r="CU65" s="28"/>
      <c r="CV65" s="28"/>
      <c r="CW65" s="28"/>
      <c r="CX65" s="28"/>
      <c r="CY65" s="28"/>
      <c r="CZ65" s="28"/>
      <c r="DA65" s="29"/>
      <c r="DB65" s="30">
        <f t="shared" si="14"/>
        <v>0</v>
      </c>
      <c r="DC65" s="532">
        <f t="shared" si="15"/>
        <v>214</v>
      </c>
      <c r="DD65" s="533">
        <f t="shared" si="70"/>
        <v>66</v>
      </c>
      <c r="DE65" s="534">
        <f t="shared" si="16"/>
        <v>6</v>
      </c>
      <c r="DF65" s="492">
        <f t="shared" si="78"/>
        <v>220</v>
      </c>
      <c r="DG65" s="33">
        <f t="shared" si="17"/>
        <v>152</v>
      </c>
      <c r="DH65" s="461">
        <f t="shared" si="44"/>
        <v>0.11818181818181818</v>
      </c>
      <c r="DI65" s="462">
        <f t="shared" si="45"/>
        <v>0.12727272727272726</v>
      </c>
      <c r="DJ65" s="462">
        <f t="shared" si="46"/>
        <v>0.16818181818181818</v>
      </c>
      <c r="DK65" s="462">
        <f t="shared" si="47"/>
        <v>0.16363636363636364</v>
      </c>
      <c r="DL65" s="462">
        <f t="shared" si="20"/>
        <v>0.11363636363636363</v>
      </c>
      <c r="DM65" s="463"/>
      <c r="DN65" s="463"/>
      <c r="DO65" s="463"/>
      <c r="DP65" s="463"/>
      <c r="DQ65" s="463"/>
      <c r="DR65" s="464"/>
      <c r="DS65" s="465"/>
      <c r="DT65" s="525">
        <f t="shared" si="21"/>
        <v>0.69090909090909081</v>
      </c>
      <c r="DU65" s="22">
        <v>220</v>
      </c>
      <c r="DV65" s="22">
        <f t="shared" si="79"/>
        <v>18.333333333333332</v>
      </c>
      <c r="DW65" s="501">
        <f t="shared" si="23"/>
        <v>286</v>
      </c>
      <c r="DX65" s="502">
        <f t="shared" si="24"/>
        <v>374</v>
      </c>
      <c r="DY65" s="34">
        <v>80</v>
      </c>
      <c r="DZ65" s="35">
        <v>24</v>
      </c>
      <c r="EA65" s="34">
        <v>167</v>
      </c>
      <c r="EB65" s="35">
        <v>52</v>
      </c>
      <c r="EC65" s="34">
        <v>244</v>
      </c>
      <c r="ED65" s="814">
        <v>87</v>
      </c>
      <c r="EE65" s="34">
        <v>321</v>
      </c>
      <c r="EF65" s="35">
        <v>122</v>
      </c>
      <c r="EG65" s="327">
        <v>143</v>
      </c>
      <c r="EH65" s="814">
        <v>425</v>
      </c>
      <c r="EI65" s="34"/>
      <c r="EJ65" s="35"/>
      <c r="EK65" s="34"/>
      <c r="EL65" s="35"/>
      <c r="EM65" s="34"/>
      <c r="EN65" s="35"/>
      <c r="EO65" s="34"/>
      <c r="EP65" s="35"/>
      <c r="EQ65" s="34"/>
      <c r="ER65" s="35"/>
      <c r="ES65" s="34"/>
      <c r="ET65" s="35"/>
      <c r="EU65" s="34"/>
      <c r="EV65" s="38"/>
      <c r="EW65" s="811"/>
    </row>
    <row r="66" spans="1:153" ht="120" customHeight="1" x14ac:dyDescent="0.25">
      <c r="A66" s="717">
        <v>61</v>
      </c>
      <c r="B66" s="782" t="s">
        <v>94</v>
      </c>
      <c r="C66" s="792" t="s">
        <v>216</v>
      </c>
      <c r="D66" s="377">
        <v>31</v>
      </c>
      <c r="E66" s="751">
        <v>0</v>
      </c>
      <c r="F66" s="10">
        <v>24</v>
      </c>
      <c r="G66" s="11">
        <v>0</v>
      </c>
      <c r="H66" s="11">
        <v>3</v>
      </c>
      <c r="I66" s="67">
        <v>2</v>
      </c>
      <c r="J66" s="68">
        <v>4</v>
      </c>
      <c r="K66" s="14">
        <f t="shared" si="48"/>
        <v>33</v>
      </c>
      <c r="L66" s="15">
        <v>0</v>
      </c>
      <c r="M66" s="15">
        <v>0</v>
      </c>
      <c r="N66" s="15">
        <v>0</v>
      </c>
      <c r="O66" s="15">
        <v>1</v>
      </c>
      <c r="P66" s="739">
        <v>1</v>
      </c>
      <c r="Q66" s="16"/>
      <c r="R66" s="16"/>
      <c r="S66" s="16"/>
      <c r="T66" s="16"/>
      <c r="U66" s="16"/>
      <c r="V66" s="16"/>
      <c r="W66" s="17"/>
      <c r="X66" s="18">
        <f t="shared" si="7"/>
        <v>2</v>
      </c>
      <c r="Y66" s="19">
        <v>5</v>
      </c>
      <c r="Z66" s="20">
        <v>7</v>
      </c>
      <c r="AA66" s="20">
        <v>9</v>
      </c>
      <c r="AB66" s="20">
        <v>10</v>
      </c>
      <c r="AC66" s="20">
        <v>5</v>
      </c>
      <c r="AD66" s="20"/>
      <c r="AE66" s="20"/>
      <c r="AF66" s="20"/>
      <c r="AG66" s="20"/>
      <c r="AH66" s="20"/>
      <c r="AI66" s="20"/>
      <c r="AJ66" s="21"/>
      <c r="AK66" s="22">
        <f t="shared" si="8"/>
        <v>36</v>
      </c>
      <c r="AL66" s="19">
        <v>2</v>
      </c>
      <c r="AM66" s="20">
        <v>2</v>
      </c>
      <c r="AN66" s="20">
        <v>2</v>
      </c>
      <c r="AO66" s="20">
        <v>2</v>
      </c>
      <c r="AP66" s="20">
        <v>2</v>
      </c>
      <c r="AQ66" s="20"/>
      <c r="AR66" s="20"/>
      <c r="AS66" s="20"/>
      <c r="AT66" s="20"/>
      <c r="AU66" s="20"/>
      <c r="AV66" s="20"/>
      <c r="AW66" s="21"/>
      <c r="AX66" s="22">
        <f t="shared" si="9"/>
        <v>10</v>
      </c>
      <c r="AY66" s="22">
        <f t="shared" si="10"/>
        <v>46</v>
      </c>
      <c r="AZ66" s="205">
        <f t="shared" si="41"/>
        <v>64</v>
      </c>
      <c r="BA66" s="206">
        <f t="shared" si="42"/>
        <v>4</v>
      </c>
      <c r="BB66" s="207">
        <f t="shared" si="43"/>
        <v>10</v>
      </c>
      <c r="BC66" s="384">
        <v>2</v>
      </c>
      <c r="BD66" s="385">
        <v>2</v>
      </c>
      <c r="BE66" s="385">
        <v>3</v>
      </c>
      <c r="BF66" s="385">
        <v>1</v>
      </c>
      <c r="BG66" s="385">
        <v>5</v>
      </c>
      <c r="BH66" s="385"/>
      <c r="BI66" s="385"/>
      <c r="BJ66" s="385"/>
      <c r="BK66" s="385"/>
      <c r="BL66" s="385"/>
      <c r="BM66" s="385"/>
      <c r="BN66" s="385"/>
      <c r="BO66" s="26">
        <f t="shared" si="11"/>
        <v>13</v>
      </c>
      <c r="BP66" s="23">
        <v>0</v>
      </c>
      <c r="BQ66" s="24">
        <v>0</v>
      </c>
      <c r="BR66" s="24">
        <v>0</v>
      </c>
      <c r="BS66" s="24">
        <v>0</v>
      </c>
      <c r="BT66" s="24">
        <v>0</v>
      </c>
      <c r="BU66" s="24"/>
      <c r="BV66" s="24"/>
      <c r="BW66" s="24"/>
      <c r="BX66" s="24"/>
      <c r="BY66" s="24"/>
      <c r="BZ66" s="24"/>
      <c r="CA66" s="25"/>
      <c r="CB66" s="26">
        <f t="shared" si="12"/>
        <v>0</v>
      </c>
      <c r="CC66" s="27">
        <v>0</v>
      </c>
      <c r="CD66" s="28">
        <v>0</v>
      </c>
      <c r="CE66" s="28">
        <v>0</v>
      </c>
      <c r="CF66" s="28">
        <v>2</v>
      </c>
      <c r="CG66" s="28">
        <v>0</v>
      </c>
      <c r="CH66" s="28"/>
      <c r="CI66" s="28"/>
      <c r="CJ66" s="28"/>
      <c r="CK66" s="28"/>
      <c r="CL66" s="28"/>
      <c r="CM66" s="28"/>
      <c r="CN66" s="29"/>
      <c r="CO66" s="30">
        <f t="shared" si="13"/>
        <v>2</v>
      </c>
      <c r="CP66" s="27">
        <v>1</v>
      </c>
      <c r="CQ66" s="28">
        <v>0</v>
      </c>
      <c r="CR66" s="28">
        <v>0</v>
      </c>
      <c r="CS66" s="28">
        <v>0</v>
      </c>
      <c r="CT66" s="28">
        <v>2</v>
      </c>
      <c r="CU66" s="28"/>
      <c r="CV66" s="28"/>
      <c r="CW66" s="28"/>
      <c r="CX66" s="28"/>
      <c r="CY66" s="28"/>
      <c r="CZ66" s="28"/>
      <c r="DA66" s="29"/>
      <c r="DB66" s="30">
        <f>SUM(CP66:DA66)</f>
        <v>3</v>
      </c>
      <c r="DC66" s="532">
        <f t="shared" si="15"/>
        <v>49</v>
      </c>
      <c r="DD66" s="533">
        <f t="shared" si="70"/>
        <v>4</v>
      </c>
      <c r="DE66" s="534">
        <f t="shared" si="16"/>
        <v>7</v>
      </c>
      <c r="DF66" s="492">
        <f t="shared" si="78"/>
        <v>56</v>
      </c>
      <c r="DG66" s="33">
        <f t="shared" si="17"/>
        <v>13</v>
      </c>
      <c r="DH66" s="461">
        <f t="shared" si="44"/>
        <v>1.8181818181818181E-2</v>
      </c>
      <c r="DI66" s="462">
        <f t="shared" si="45"/>
        <v>1.8181818181818181E-2</v>
      </c>
      <c r="DJ66" s="462">
        <f t="shared" si="46"/>
        <v>2.7272727272727271E-2</v>
      </c>
      <c r="DK66" s="462">
        <f t="shared" si="47"/>
        <v>9.0909090909090905E-3</v>
      </c>
      <c r="DL66" s="462">
        <f t="shared" si="20"/>
        <v>4.5454545454545456E-2</v>
      </c>
      <c r="DM66" s="463"/>
      <c r="DN66" s="463"/>
      <c r="DO66" s="463"/>
      <c r="DP66" s="463"/>
      <c r="DQ66" s="463"/>
      <c r="DR66" s="464"/>
      <c r="DS66" s="465"/>
      <c r="DT66" s="525">
        <f t="shared" si="21"/>
        <v>0.11818181818181818</v>
      </c>
      <c r="DU66" s="22">
        <v>110</v>
      </c>
      <c r="DV66" s="22">
        <f t="shared" si="79"/>
        <v>9.1666666666666661</v>
      </c>
      <c r="DW66" s="501">
        <f t="shared" si="23"/>
        <v>143</v>
      </c>
      <c r="DX66" s="502">
        <f t="shared" si="24"/>
        <v>187</v>
      </c>
      <c r="DY66" s="34">
        <v>10</v>
      </c>
      <c r="DZ66" s="35">
        <v>2</v>
      </c>
      <c r="EA66" s="34">
        <v>31</v>
      </c>
      <c r="EB66" s="35">
        <v>4</v>
      </c>
      <c r="EC66" s="34">
        <v>56</v>
      </c>
      <c r="ED66" s="814">
        <v>7</v>
      </c>
      <c r="EE66" s="34">
        <v>81</v>
      </c>
      <c r="EF66" s="35">
        <v>8</v>
      </c>
      <c r="EG66" s="327">
        <v>14</v>
      </c>
      <c r="EH66" s="814">
        <v>106</v>
      </c>
      <c r="EI66" s="34"/>
      <c r="EJ66" s="35"/>
      <c r="EK66" s="34"/>
      <c r="EL66" s="35"/>
      <c r="EM66" s="34"/>
      <c r="EN66" s="35"/>
      <c r="EO66" s="34"/>
      <c r="EP66" s="35"/>
      <c r="EQ66" s="34"/>
      <c r="ER66" s="35"/>
      <c r="ES66" s="34"/>
      <c r="ET66" s="35"/>
      <c r="EU66" s="34"/>
      <c r="EV66" s="38"/>
      <c r="EW66" s="811"/>
    </row>
    <row r="67" spans="1:153" ht="120" customHeight="1" x14ac:dyDescent="0.25">
      <c r="A67" s="717">
        <v>62</v>
      </c>
      <c r="B67" s="782" t="s">
        <v>95</v>
      </c>
      <c r="C67" s="792" t="s">
        <v>217</v>
      </c>
      <c r="D67" s="377">
        <v>35</v>
      </c>
      <c r="E67" s="751">
        <v>0</v>
      </c>
      <c r="F67" s="10">
        <v>32</v>
      </c>
      <c r="G67" s="11">
        <v>0</v>
      </c>
      <c r="H67" s="11">
        <v>1</v>
      </c>
      <c r="I67" s="67">
        <v>1</v>
      </c>
      <c r="J67" s="68">
        <v>2</v>
      </c>
      <c r="K67" s="14">
        <f t="shared" si="48"/>
        <v>36</v>
      </c>
      <c r="L67" s="15">
        <v>0</v>
      </c>
      <c r="M67" s="15">
        <v>0</v>
      </c>
      <c r="N67" s="15">
        <v>0</v>
      </c>
      <c r="O67" s="15">
        <v>0</v>
      </c>
      <c r="P67" s="739">
        <v>0</v>
      </c>
      <c r="Q67" s="16"/>
      <c r="R67" s="16"/>
      <c r="S67" s="16"/>
      <c r="T67" s="16"/>
      <c r="U67" s="16"/>
      <c r="V67" s="16"/>
      <c r="W67" s="17"/>
      <c r="X67" s="18">
        <f t="shared" si="7"/>
        <v>0</v>
      </c>
      <c r="Y67" s="19">
        <v>2</v>
      </c>
      <c r="Z67" s="20">
        <v>6</v>
      </c>
      <c r="AA67" s="20">
        <v>6</v>
      </c>
      <c r="AB67" s="20">
        <v>7</v>
      </c>
      <c r="AC67" s="20">
        <v>10</v>
      </c>
      <c r="AD67" s="20"/>
      <c r="AE67" s="20"/>
      <c r="AF67" s="20"/>
      <c r="AG67" s="20"/>
      <c r="AH67" s="20"/>
      <c r="AI67" s="20"/>
      <c r="AJ67" s="21"/>
      <c r="AK67" s="22">
        <f t="shared" si="8"/>
        <v>31</v>
      </c>
      <c r="AL67" s="19">
        <v>3</v>
      </c>
      <c r="AM67" s="20">
        <v>0</v>
      </c>
      <c r="AN67" s="20">
        <v>2</v>
      </c>
      <c r="AO67" s="20">
        <v>1</v>
      </c>
      <c r="AP67" s="20">
        <v>2</v>
      </c>
      <c r="AQ67" s="20"/>
      <c r="AR67" s="20"/>
      <c r="AS67" s="20"/>
      <c r="AT67" s="20"/>
      <c r="AU67" s="20"/>
      <c r="AV67" s="20"/>
      <c r="AW67" s="21"/>
      <c r="AX67" s="22">
        <f t="shared" si="9"/>
        <v>8</v>
      </c>
      <c r="AY67" s="22">
        <f t="shared" si="10"/>
        <v>39</v>
      </c>
      <c r="AZ67" s="205">
        <f t="shared" si="41"/>
        <v>65</v>
      </c>
      <c r="BA67" s="206">
        <f t="shared" si="42"/>
        <v>2</v>
      </c>
      <c r="BB67" s="207">
        <f t="shared" si="43"/>
        <v>8</v>
      </c>
      <c r="BC67" s="384">
        <v>1</v>
      </c>
      <c r="BD67" s="385">
        <v>1</v>
      </c>
      <c r="BE67" s="385">
        <v>2</v>
      </c>
      <c r="BF67" s="385">
        <v>2</v>
      </c>
      <c r="BG67" s="385">
        <v>5</v>
      </c>
      <c r="BH67" s="385"/>
      <c r="BI67" s="385"/>
      <c r="BJ67" s="385"/>
      <c r="BK67" s="385"/>
      <c r="BL67" s="385"/>
      <c r="BM67" s="385"/>
      <c r="BN67" s="385"/>
      <c r="BO67" s="26">
        <f t="shared" si="11"/>
        <v>11</v>
      </c>
      <c r="BP67" s="23">
        <v>0</v>
      </c>
      <c r="BQ67" s="24">
        <v>0</v>
      </c>
      <c r="BR67" s="24">
        <v>0</v>
      </c>
      <c r="BS67" s="24">
        <v>0</v>
      </c>
      <c r="BT67" s="24">
        <v>0</v>
      </c>
      <c r="BU67" s="24"/>
      <c r="BV67" s="24"/>
      <c r="BW67" s="24"/>
      <c r="BX67" s="24"/>
      <c r="BY67" s="24"/>
      <c r="BZ67" s="24"/>
      <c r="CA67" s="25"/>
      <c r="CB67" s="26">
        <f t="shared" si="12"/>
        <v>0</v>
      </c>
      <c r="CC67" s="27">
        <v>0</v>
      </c>
      <c r="CD67" s="28">
        <v>0</v>
      </c>
      <c r="CE67" s="28">
        <v>0</v>
      </c>
      <c r="CF67" s="28">
        <v>2</v>
      </c>
      <c r="CG67" s="28">
        <v>0</v>
      </c>
      <c r="CH67" s="28"/>
      <c r="CI67" s="28"/>
      <c r="CJ67" s="28"/>
      <c r="CK67" s="28"/>
      <c r="CL67" s="28"/>
      <c r="CM67" s="28"/>
      <c r="CN67" s="29"/>
      <c r="CO67" s="30">
        <f t="shared" si="13"/>
        <v>2</v>
      </c>
      <c r="CP67" s="27">
        <v>1</v>
      </c>
      <c r="CQ67" s="28">
        <v>1</v>
      </c>
      <c r="CR67" s="28">
        <v>0</v>
      </c>
      <c r="CS67" s="28">
        <v>0</v>
      </c>
      <c r="CT67" s="28">
        <v>0</v>
      </c>
      <c r="CU67" s="28"/>
      <c r="CV67" s="28"/>
      <c r="CW67" s="28"/>
      <c r="CX67" s="28"/>
      <c r="CY67" s="28"/>
      <c r="CZ67" s="28"/>
      <c r="DA67" s="29"/>
      <c r="DB67" s="30">
        <f t="shared" si="14"/>
        <v>2</v>
      </c>
      <c r="DC67" s="532">
        <f t="shared" si="15"/>
        <v>52</v>
      </c>
      <c r="DD67" s="533">
        <f t="shared" si="70"/>
        <v>2</v>
      </c>
      <c r="DE67" s="534">
        <f t="shared" si="16"/>
        <v>6</v>
      </c>
      <c r="DF67" s="492">
        <f t="shared" si="78"/>
        <v>58</v>
      </c>
      <c r="DG67" s="33">
        <f t="shared" si="17"/>
        <v>11</v>
      </c>
      <c r="DH67" s="461">
        <f t="shared" si="44"/>
        <v>9.0909090909090905E-3</v>
      </c>
      <c r="DI67" s="462">
        <f t="shared" si="45"/>
        <v>9.0909090909090905E-3</v>
      </c>
      <c r="DJ67" s="462">
        <f t="shared" si="46"/>
        <v>1.8181818181818181E-2</v>
      </c>
      <c r="DK67" s="462">
        <f t="shared" si="47"/>
        <v>1.8181818181818181E-2</v>
      </c>
      <c r="DL67" s="462">
        <f t="shared" si="20"/>
        <v>4.5454545454545456E-2</v>
      </c>
      <c r="DM67" s="463"/>
      <c r="DN67" s="463"/>
      <c r="DO67" s="463"/>
      <c r="DP67" s="463"/>
      <c r="DQ67" s="463"/>
      <c r="DR67" s="464"/>
      <c r="DS67" s="465"/>
      <c r="DT67" s="525">
        <f t="shared" si="21"/>
        <v>0.1</v>
      </c>
      <c r="DU67" s="22">
        <v>110</v>
      </c>
      <c r="DV67" s="22">
        <f t="shared" si="79"/>
        <v>9.1666666666666661</v>
      </c>
      <c r="DW67" s="501">
        <f t="shared" si="23"/>
        <v>143</v>
      </c>
      <c r="DX67" s="502">
        <f t="shared" si="24"/>
        <v>187</v>
      </c>
      <c r="DY67" s="34">
        <v>17</v>
      </c>
      <c r="DZ67" s="35">
        <v>1</v>
      </c>
      <c r="EA67" s="34">
        <v>38</v>
      </c>
      <c r="EB67" s="35">
        <v>2</v>
      </c>
      <c r="EC67" s="34">
        <v>52</v>
      </c>
      <c r="ED67" s="814">
        <v>4</v>
      </c>
      <c r="EE67" s="34">
        <v>68</v>
      </c>
      <c r="EF67" s="35">
        <v>5</v>
      </c>
      <c r="EG67" s="327">
        <v>12</v>
      </c>
      <c r="EH67" s="814">
        <v>88</v>
      </c>
      <c r="EI67" s="34"/>
      <c r="EJ67" s="35"/>
      <c r="EK67" s="34"/>
      <c r="EL67" s="35"/>
      <c r="EM67" s="34"/>
      <c r="EN67" s="35"/>
      <c r="EO67" s="34"/>
      <c r="EP67" s="35"/>
      <c r="EQ67" s="34"/>
      <c r="ER67" s="35"/>
      <c r="ES67" s="34"/>
      <c r="ET67" s="35"/>
      <c r="EU67" s="34"/>
      <c r="EV67" s="38"/>
      <c r="EW67" s="811"/>
    </row>
    <row r="68" spans="1:153" ht="120" customHeight="1" x14ac:dyDescent="0.25">
      <c r="A68" s="717">
        <v>63</v>
      </c>
      <c r="B68" s="782" t="s">
        <v>96</v>
      </c>
      <c r="C68" s="792" t="s">
        <v>218</v>
      </c>
      <c r="D68" s="377">
        <v>305</v>
      </c>
      <c r="E68" s="751">
        <v>3</v>
      </c>
      <c r="F68" s="10">
        <v>25</v>
      </c>
      <c r="G68" s="11">
        <v>147</v>
      </c>
      <c r="H68" s="11">
        <v>63</v>
      </c>
      <c r="I68" s="67">
        <v>57</v>
      </c>
      <c r="J68" s="68">
        <v>70</v>
      </c>
      <c r="K68" s="14">
        <f t="shared" si="48"/>
        <v>362</v>
      </c>
      <c r="L68" s="15">
        <v>1</v>
      </c>
      <c r="M68" s="15">
        <v>1</v>
      </c>
      <c r="N68" s="15">
        <v>4</v>
      </c>
      <c r="O68" s="15">
        <v>4</v>
      </c>
      <c r="P68" s="739">
        <v>6</v>
      </c>
      <c r="Q68" s="16"/>
      <c r="R68" s="16"/>
      <c r="S68" s="16"/>
      <c r="T68" s="16"/>
      <c r="U68" s="16"/>
      <c r="V68" s="16"/>
      <c r="W68" s="17"/>
      <c r="X68" s="18">
        <f t="shared" si="7"/>
        <v>16</v>
      </c>
      <c r="Y68" s="19">
        <v>11</v>
      </c>
      <c r="Z68" s="20">
        <v>57</v>
      </c>
      <c r="AA68" s="20">
        <v>43</v>
      </c>
      <c r="AB68" s="20">
        <v>11</v>
      </c>
      <c r="AC68" s="20">
        <v>49</v>
      </c>
      <c r="AD68" s="20"/>
      <c r="AE68" s="20"/>
      <c r="AF68" s="20"/>
      <c r="AG68" s="20"/>
      <c r="AH68" s="20"/>
      <c r="AI68" s="20"/>
      <c r="AJ68" s="21"/>
      <c r="AK68" s="22">
        <f t="shared" si="8"/>
        <v>171</v>
      </c>
      <c r="AL68" s="19">
        <v>7</v>
      </c>
      <c r="AM68" s="20">
        <v>1</v>
      </c>
      <c r="AN68" s="20">
        <v>6</v>
      </c>
      <c r="AO68" s="20">
        <v>3</v>
      </c>
      <c r="AP68" s="20">
        <v>2</v>
      </c>
      <c r="AQ68" s="20"/>
      <c r="AR68" s="20"/>
      <c r="AS68" s="20"/>
      <c r="AT68" s="20"/>
      <c r="AU68" s="20"/>
      <c r="AV68" s="20"/>
      <c r="AW68" s="21"/>
      <c r="AX68" s="22">
        <f t="shared" si="9"/>
        <v>19</v>
      </c>
      <c r="AY68" s="22">
        <f t="shared" si="10"/>
        <v>190</v>
      </c>
      <c r="AZ68" s="205">
        <f t="shared" si="41"/>
        <v>266</v>
      </c>
      <c r="BA68" s="206">
        <f t="shared" si="42"/>
        <v>70</v>
      </c>
      <c r="BB68" s="207">
        <f t="shared" si="43"/>
        <v>166</v>
      </c>
      <c r="BC68" s="384">
        <v>13</v>
      </c>
      <c r="BD68" s="385">
        <v>5</v>
      </c>
      <c r="BE68" s="385">
        <v>22</v>
      </c>
      <c r="BF68" s="385">
        <v>25</v>
      </c>
      <c r="BG68" s="385">
        <v>19</v>
      </c>
      <c r="BH68" s="385"/>
      <c r="BI68" s="385"/>
      <c r="BJ68" s="385"/>
      <c r="BK68" s="385"/>
      <c r="BL68" s="385"/>
      <c r="BM68" s="385"/>
      <c r="BN68" s="385"/>
      <c r="BO68" s="26">
        <f t="shared" si="11"/>
        <v>84</v>
      </c>
      <c r="BP68" s="23">
        <v>0</v>
      </c>
      <c r="BQ68" s="24">
        <v>1</v>
      </c>
      <c r="BR68" s="24">
        <v>0</v>
      </c>
      <c r="BS68" s="24">
        <v>0</v>
      </c>
      <c r="BT68" s="24">
        <v>0</v>
      </c>
      <c r="BU68" s="24"/>
      <c r="BV68" s="24"/>
      <c r="BW68" s="24"/>
      <c r="BX68" s="24"/>
      <c r="BY68" s="24"/>
      <c r="BZ68" s="24"/>
      <c r="CA68" s="25"/>
      <c r="CB68" s="26">
        <f t="shared" si="12"/>
        <v>1</v>
      </c>
      <c r="CC68" s="27">
        <v>0</v>
      </c>
      <c r="CD68" s="28">
        <v>0</v>
      </c>
      <c r="CE68" s="28">
        <v>0</v>
      </c>
      <c r="CF68" s="28">
        <v>1</v>
      </c>
      <c r="CG68" s="28">
        <v>1</v>
      </c>
      <c r="CH68" s="28"/>
      <c r="CI68" s="28"/>
      <c r="CJ68" s="28"/>
      <c r="CK68" s="28"/>
      <c r="CL68" s="28"/>
      <c r="CM68" s="28"/>
      <c r="CN68" s="29"/>
      <c r="CO68" s="30">
        <f t="shared" si="13"/>
        <v>2</v>
      </c>
      <c r="CP68" s="27">
        <v>0</v>
      </c>
      <c r="CQ68" s="28">
        <v>0</v>
      </c>
      <c r="CR68" s="28">
        <v>0</v>
      </c>
      <c r="CS68" s="28">
        <v>2</v>
      </c>
      <c r="CT68" s="28">
        <v>2</v>
      </c>
      <c r="CU68" s="28"/>
      <c r="CV68" s="28"/>
      <c r="CW68" s="28"/>
      <c r="CX68" s="28"/>
      <c r="CY68" s="28"/>
      <c r="CZ68" s="28"/>
      <c r="DA68" s="29"/>
      <c r="DB68" s="30">
        <f t="shared" si="14"/>
        <v>4</v>
      </c>
      <c r="DC68" s="532">
        <f t="shared" si="15"/>
        <v>180</v>
      </c>
      <c r="DD68" s="533">
        <f t="shared" si="70"/>
        <v>70</v>
      </c>
      <c r="DE68" s="534">
        <f t="shared" si="16"/>
        <v>161</v>
      </c>
      <c r="DF68" s="492">
        <f t="shared" si="78"/>
        <v>341</v>
      </c>
      <c r="DG68" s="33">
        <f t="shared" si="17"/>
        <v>84</v>
      </c>
      <c r="DH68" s="461">
        <f t="shared" si="44"/>
        <v>5.909090909090909E-2</v>
      </c>
      <c r="DI68" s="462">
        <f t="shared" si="45"/>
        <v>2.2727272727272728E-2</v>
      </c>
      <c r="DJ68" s="462">
        <f t="shared" si="46"/>
        <v>0.1</v>
      </c>
      <c r="DK68" s="462">
        <f t="shared" si="47"/>
        <v>0.11363636363636363</v>
      </c>
      <c r="DL68" s="462">
        <f t="shared" si="20"/>
        <v>8.6363636363636365E-2</v>
      </c>
      <c r="DM68" s="463"/>
      <c r="DN68" s="463"/>
      <c r="DO68" s="463"/>
      <c r="DP68" s="463"/>
      <c r="DQ68" s="463"/>
      <c r="DR68" s="464"/>
      <c r="DS68" s="465"/>
      <c r="DT68" s="525">
        <f t="shared" si="21"/>
        <v>0.38181818181818183</v>
      </c>
      <c r="DU68" s="22">
        <v>220</v>
      </c>
      <c r="DV68" s="22">
        <f t="shared" si="79"/>
        <v>18.333333333333332</v>
      </c>
      <c r="DW68" s="501">
        <f t="shared" si="23"/>
        <v>286</v>
      </c>
      <c r="DX68" s="502">
        <f t="shared" si="24"/>
        <v>374</v>
      </c>
      <c r="DY68" s="34">
        <v>18</v>
      </c>
      <c r="DZ68" s="35">
        <v>11</v>
      </c>
      <c r="EA68" s="34">
        <v>107</v>
      </c>
      <c r="EB68" s="35">
        <v>19</v>
      </c>
      <c r="EC68" s="34">
        <v>166</v>
      </c>
      <c r="ED68" s="814">
        <v>40</v>
      </c>
      <c r="EE68" s="34">
        <v>194</v>
      </c>
      <c r="EF68" s="35">
        <v>64</v>
      </c>
      <c r="EG68" s="327">
        <v>285</v>
      </c>
      <c r="EH68" s="814">
        <v>84</v>
      </c>
      <c r="EI68" s="34"/>
      <c r="EJ68" s="35"/>
      <c r="EK68" s="34"/>
      <c r="EL68" s="35"/>
      <c r="EM68" s="34"/>
      <c r="EN68" s="35"/>
      <c r="EO68" s="34"/>
      <c r="EP68" s="35"/>
      <c r="EQ68" s="34"/>
      <c r="ER68" s="35"/>
      <c r="ES68" s="34"/>
      <c r="ET68" s="35"/>
      <c r="EU68" s="34"/>
      <c r="EV68" s="38"/>
      <c r="EW68" s="811"/>
    </row>
    <row r="69" spans="1:153" ht="120" customHeight="1" x14ac:dyDescent="0.25">
      <c r="A69" s="717">
        <v>64</v>
      </c>
      <c r="B69" s="782" t="s">
        <v>97</v>
      </c>
      <c r="C69" s="792" t="s">
        <v>219</v>
      </c>
      <c r="D69" s="377">
        <v>199</v>
      </c>
      <c r="E69" s="751">
        <v>0</v>
      </c>
      <c r="F69" s="66">
        <v>13</v>
      </c>
      <c r="G69" s="12">
        <v>96</v>
      </c>
      <c r="H69" s="12">
        <v>14</v>
      </c>
      <c r="I69" s="12">
        <v>3</v>
      </c>
      <c r="J69" s="13">
        <v>76</v>
      </c>
      <c r="K69" s="14">
        <f t="shared" si="48"/>
        <v>202</v>
      </c>
      <c r="L69" s="15">
        <v>0</v>
      </c>
      <c r="M69" s="15">
        <v>0</v>
      </c>
      <c r="N69" s="15">
        <v>1</v>
      </c>
      <c r="O69" s="15">
        <v>1</v>
      </c>
      <c r="P69" s="739">
        <v>1</v>
      </c>
      <c r="Q69" s="16"/>
      <c r="R69" s="16"/>
      <c r="S69" s="16"/>
      <c r="T69" s="16"/>
      <c r="U69" s="16"/>
      <c r="V69" s="16"/>
      <c r="W69" s="17"/>
      <c r="X69" s="122">
        <f t="shared" si="7"/>
        <v>3</v>
      </c>
      <c r="Y69" s="123">
        <v>22</v>
      </c>
      <c r="Z69" s="124">
        <v>14</v>
      </c>
      <c r="AA69" s="124">
        <v>39</v>
      </c>
      <c r="AB69" s="124">
        <v>55</v>
      </c>
      <c r="AC69" s="124">
        <v>25</v>
      </c>
      <c r="AD69" s="124"/>
      <c r="AE69" s="124"/>
      <c r="AF69" s="124"/>
      <c r="AG69" s="124"/>
      <c r="AH69" s="124"/>
      <c r="AI69" s="124"/>
      <c r="AJ69" s="125"/>
      <c r="AK69" s="126">
        <f t="shared" si="8"/>
        <v>155</v>
      </c>
      <c r="AL69" s="19">
        <v>20</v>
      </c>
      <c r="AM69" s="124">
        <v>8</v>
      </c>
      <c r="AN69" s="124">
        <v>2</v>
      </c>
      <c r="AO69" s="124">
        <v>2</v>
      </c>
      <c r="AP69" s="124">
        <v>0</v>
      </c>
      <c r="AQ69" s="124"/>
      <c r="AR69" s="124"/>
      <c r="AS69" s="124"/>
      <c r="AT69" s="124"/>
      <c r="AU69" s="124"/>
      <c r="AV69" s="124"/>
      <c r="AW69" s="125"/>
      <c r="AX69" s="126">
        <f t="shared" si="9"/>
        <v>32</v>
      </c>
      <c r="AY69" s="22">
        <f t="shared" si="10"/>
        <v>187</v>
      </c>
      <c r="AZ69" s="205">
        <f t="shared" si="41"/>
        <v>244</v>
      </c>
      <c r="BA69" s="206">
        <f t="shared" si="42"/>
        <v>76</v>
      </c>
      <c r="BB69" s="207">
        <f t="shared" si="43"/>
        <v>128</v>
      </c>
      <c r="BC69" s="384">
        <v>11</v>
      </c>
      <c r="BD69" s="385">
        <v>9</v>
      </c>
      <c r="BE69" s="385">
        <v>19</v>
      </c>
      <c r="BF69" s="385">
        <v>24</v>
      </c>
      <c r="BG69" s="385">
        <v>32</v>
      </c>
      <c r="BH69" s="385"/>
      <c r="BI69" s="385"/>
      <c r="BJ69" s="385"/>
      <c r="BK69" s="385"/>
      <c r="BL69" s="385"/>
      <c r="BM69" s="385"/>
      <c r="BN69" s="385"/>
      <c r="BO69" s="129">
        <f t="shared" si="11"/>
        <v>95</v>
      </c>
      <c r="BP69" s="130">
        <v>0</v>
      </c>
      <c r="BQ69" s="127">
        <v>0</v>
      </c>
      <c r="BR69" s="127">
        <v>0</v>
      </c>
      <c r="BS69" s="127">
        <v>0</v>
      </c>
      <c r="BT69" s="127">
        <v>1</v>
      </c>
      <c r="BU69" s="127"/>
      <c r="BV69" s="127"/>
      <c r="BW69" s="127"/>
      <c r="BX69" s="127"/>
      <c r="BY69" s="127"/>
      <c r="BZ69" s="127"/>
      <c r="CA69" s="128"/>
      <c r="CB69" s="129">
        <f t="shared" si="12"/>
        <v>1</v>
      </c>
      <c r="CC69" s="131">
        <v>0</v>
      </c>
      <c r="CD69" s="132">
        <v>1</v>
      </c>
      <c r="CE69" s="132">
        <v>0</v>
      </c>
      <c r="CF69" s="132">
        <v>0</v>
      </c>
      <c r="CG69" s="132">
        <v>0</v>
      </c>
      <c r="CH69" s="132"/>
      <c r="CI69" s="132"/>
      <c r="CJ69" s="132"/>
      <c r="CK69" s="132"/>
      <c r="CL69" s="132"/>
      <c r="CM69" s="132"/>
      <c r="CN69" s="133"/>
      <c r="CO69" s="134">
        <f t="shared" si="13"/>
        <v>1</v>
      </c>
      <c r="CP69" s="131">
        <v>0</v>
      </c>
      <c r="CQ69" s="132">
        <v>0</v>
      </c>
      <c r="CR69" s="132">
        <v>0</v>
      </c>
      <c r="CS69" s="132">
        <v>0</v>
      </c>
      <c r="CT69" s="132">
        <v>0</v>
      </c>
      <c r="CU69" s="132"/>
      <c r="CV69" s="132"/>
      <c r="CW69" s="132"/>
      <c r="CX69" s="132"/>
      <c r="CY69" s="132"/>
      <c r="CZ69" s="132"/>
      <c r="DA69" s="133"/>
      <c r="DB69" s="134">
        <f t="shared" si="14"/>
        <v>0</v>
      </c>
      <c r="DC69" s="532">
        <f t="shared" si="15"/>
        <v>148</v>
      </c>
      <c r="DD69" s="533">
        <f t="shared" si="70"/>
        <v>76</v>
      </c>
      <c r="DE69" s="534">
        <f t="shared" si="16"/>
        <v>127</v>
      </c>
      <c r="DF69" s="492">
        <f t="shared" si="78"/>
        <v>275</v>
      </c>
      <c r="DG69" s="33">
        <f t="shared" si="17"/>
        <v>95</v>
      </c>
      <c r="DH69" s="461">
        <f t="shared" si="44"/>
        <v>0.05</v>
      </c>
      <c r="DI69" s="462">
        <f t="shared" si="45"/>
        <v>4.0909090909090909E-2</v>
      </c>
      <c r="DJ69" s="462">
        <f t="shared" si="46"/>
        <v>8.6363636363636365E-2</v>
      </c>
      <c r="DK69" s="462">
        <f t="shared" si="47"/>
        <v>0.10909090909090909</v>
      </c>
      <c r="DL69" s="462">
        <f t="shared" si="20"/>
        <v>0.14545454545454545</v>
      </c>
      <c r="DM69" s="463"/>
      <c r="DN69" s="463"/>
      <c r="DO69" s="463"/>
      <c r="DP69" s="463"/>
      <c r="DQ69" s="463"/>
      <c r="DR69" s="464"/>
      <c r="DS69" s="465"/>
      <c r="DT69" s="525">
        <f t="shared" si="21"/>
        <v>0.43181818181818182</v>
      </c>
      <c r="DU69" s="22">
        <v>220</v>
      </c>
      <c r="DV69" s="22">
        <f t="shared" si="79"/>
        <v>18.333333333333332</v>
      </c>
      <c r="DW69" s="501">
        <f t="shared" si="23"/>
        <v>286</v>
      </c>
      <c r="DX69" s="502">
        <f t="shared" si="24"/>
        <v>374</v>
      </c>
      <c r="DY69" s="34">
        <v>63</v>
      </c>
      <c r="DZ69" s="35">
        <v>12</v>
      </c>
      <c r="EA69" s="34">
        <v>92</v>
      </c>
      <c r="EB69" s="35">
        <v>21</v>
      </c>
      <c r="EC69" s="34">
        <v>137</v>
      </c>
      <c r="ED69" s="814">
        <v>40</v>
      </c>
      <c r="EE69" s="34">
        <v>212</v>
      </c>
      <c r="EF69" s="35">
        <v>60</v>
      </c>
      <c r="EG69" s="327">
        <v>270</v>
      </c>
      <c r="EH69" s="814">
        <v>92</v>
      </c>
      <c r="EI69" s="34"/>
      <c r="EJ69" s="35"/>
      <c r="EK69" s="34"/>
      <c r="EL69" s="35"/>
      <c r="EM69" s="34"/>
      <c r="EN69" s="35"/>
      <c r="EO69" s="34"/>
      <c r="EP69" s="35"/>
      <c r="EQ69" s="34"/>
      <c r="ER69" s="35"/>
      <c r="ES69" s="34"/>
      <c r="ET69" s="35"/>
      <c r="EU69" s="34"/>
      <c r="EV69" s="38"/>
      <c r="EW69" s="811"/>
    </row>
    <row r="70" spans="1:153" ht="120" customHeight="1" x14ac:dyDescent="0.25">
      <c r="A70" s="717">
        <v>65</v>
      </c>
      <c r="B70" s="782" t="s">
        <v>98</v>
      </c>
      <c r="C70" s="792" t="s">
        <v>220</v>
      </c>
      <c r="D70" s="377">
        <v>627</v>
      </c>
      <c r="E70" s="751">
        <v>1</v>
      </c>
      <c r="F70" s="10">
        <v>243</v>
      </c>
      <c r="G70" s="11">
        <v>266</v>
      </c>
      <c r="H70" s="11">
        <v>59</v>
      </c>
      <c r="I70" s="67">
        <v>40</v>
      </c>
      <c r="J70" s="68">
        <v>59</v>
      </c>
      <c r="K70" s="14">
        <f t="shared" si="48"/>
        <v>667</v>
      </c>
      <c r="L70" s="15">
        <v>0</v>
      </c>
      <c r="M70" s="15">
        <v>1</v>
      </c>
      <c r="N70" s="15">
        <v>2</v>
      </c>
      <c r="O70" s="15">
        <v>5</v>
      </c>
      <c r="P70" s="739">
        <v>6</v>
      </c>
      <c r="Q70" s="16"/>
      <c r="R70" s="16"/>
      <c r="S70" s="16"/>
      <c r="T70" s="16"/>
      <c r="U70" s="16"/>
      <c r="V70" s="16"/>
      <c r="W70" s="17"/>
      <c r="X70" s="18">
        <f t="shared" si="7"/>
        <v>14</v>
      </c>
      <c r="Y70" s="19">
        <v>93</v>
      </c>
      <c r="Z70" s="20">
        <v>46</v>
      </c>
      <c r="AA70" s="20">
        <v>61</v>
      </c>
      <c r="AB70" s="20">
        <v>43</v>
      </c>
      <c r="AC70" s="20">
        <v>51</v>
      </c>
      <c r="AD70" s="20"/>
      <c r="AE70" s="20"/>
      <c r="AF70" s="20"/>
      <c r="AG70" s="20"/>
      <c r="AH70" s="20"/>
      <c r="AI70" s="20"/>
      <c r="AJ70" s="21"/>
      <c r="AK70" s="22">
        <f t="shared" si="8"/>
        <v>294</v>
      </c>
      <c r="AL70" s="19">
        <v>0</v>
      </c>
      <c r="AM70" s="20">
        <v>2</v>
      </c>
      <c r="AN70" s="20">
        <v>0</v>
      </c>
      <c r="AO70" s="20">
        <v>0</v>
      </c>
      <c r="AP70" s="20">
        <v>2</v>
      </c>
      <c r="AQ70" s="20"/>
      <c r="AR70" s="20"/>
      <c r="AS70" s="20"/>
      <c r="AT70" s="20"/>
      <c r="AU70" s="20"/>
      <c r="AV70" s="20"/>
      <c r="AW70" s="21"/>
      <c r="AX70" s="22">
        <f t="shared" si="9"/>
        <v>4</v>
      </c>
      <c r="AY70" s="22">
        <f t="shared" si="10"/>
        <v>298</v>
      </c>
      <c r="AZ70" s="205">
        <f t="shared" ref="AZ70:AZ93" si="80">F70+J70+AK70</f>
        <v>596</v>
      </c>
      <c r="BA70" s="206">
        <f t="shared" ref="BA70:BA93" si="81">J70</f>
        <v>59</v>
      </c>
      <c r="BB70" s="207">
        <f t="shared" ref="BB70:BB93" si="82">G70+AX70</f>
        <v>270</v>
      </c>
      <c r="BC70" s="384">
        <v>5</v>
      </c>
      <c r="BD70" s="385">
        <v>8</v>
      </c>
      <c r="BE70" s="385">
        <v>52</v>
      </c>
      <c r="BF70" s="385">
        <v>33</v>
      </c>
      <c r="BG70" s="385">
        <v>24</v>
      </c>
      <c r="BH70" s="385"/>
      <c r="BI70" s="385"/>
      <c r="BJ70" s="385"/>
      <c r="BK70" s="385"/>
      <c r="BL70" s="385"/>
      <c r="BM70" s="385"/>
      <c r="BN70" s="385"/>
      <c r="BO70" s="26">
        <f t="shared" si="11"/>
        <v>122</v>
      </c>
      <c r="BP70" s="23">
        <v>0</v>
      </c>
      <c r="BQ70" s="24">
        <v>1</v>
      </c>
      <c r="BR70" s="24">
        <v>0</v>
      </c>
      <c r="BS70" s="24">
        <v>0</v>
      </c>
      <c r="BT70" s="24">
        <v>0</v>
      </c>
      <c r="BU70" s="24"/>
      <c r="BV70" s="24"/>
      <c r="BW70" s="24"/>
      <c r="BX70" s="24"/>
      <c r="BY70" s="24"/>
      <c r="BZ70" s="24"/>
      <c r="CA70" s="25"/>
      <c r="CB70" s="26">
        <f t="shared" si="12"/>
        <v>1</v>
      </c>
      <c r="CC70" s="27">
        <v>0</v>
      </c>
      <c r="CD70" s="28">
        <v>4</v>
      </c>
      <c r="CE70" s="28">
        <v>4</v>
      </c>
      <c r="CF70" s="57">
        <v>12</v>
      </c>
      <c r="CG70" s="57">
        <v>12</v>
      </c>
      <c r="CH70" s="57"/>
      <c r="CI70" s="57"/>
      <c r="CJ70" s="57"/>
      <c r="CK70" s="57"/>
      <c r="CL70" s="57"/>
      <c r="CM70" s="57"/>
      <c r="CN70" s="58"/>
      <c r="CO70" s="59">
        <f t="shared" si="13"/>
        <v>32</v>
      </c>
      <c r="CP70" s="56">
        <v>0</v>
      </c>
      <c r="CQ70" s="57">
        <v>0</v>
      </c>
      <c r="CR70" s="57">
        <v>3</v>
      </c>
      <c r="CS70" s="57">
        <v>0</v>
      </c>
      <c r="CT70" s="57">
        <v>0</v>
      </c>
      <c r="CU70" s="57"/>
      <c r="CV70" s="57"/>
      <c r="CW70" s="57"/>
      <c r="CX70" s="57"/>
      <c r="CY70" s="57"/>
      <c r="CZ70" s="57"/>
      <c r="DA70" s="58"/>
      <c r="DB70" s="59">
        <f t="shared" si="14"/>
        <v>3</v>
      </c>
      <c r="DC70" s="535">
        <f t="shared" si="15"/>
        <v>442</v>
      </c>
      <c r="DD70" s="538">
        <f t="shared" si="70"/>
        <v>59</v>
      </c>
      <c r="DE70" s="537">
        <f t="shared" si="16"/>
        <v>266</v>
      </c>
      <c r="DF70" s="492">
        <f t="shared" si="26"/>
        <v>708</v>
      </c>
      <c r="DG70" s="33">
        <f t="shared" si="17"/>
        <v>122</v>
      </c>
      <c r="DH70" s="461">
        <f t="shared" si="44"/>
        <v>2.2727272727272728E-2</v>
      </c>
      <c r="DI70" s="462">
        <f t="shared" si="45"/>
        <v>3.6363636363636362E-2</v>
      </c>
      <c r="DJ70" s="462">
        <f t="shared" si="46"/>
        <v>0.23636363636363636</v>
      </c>
      <c r="DK70" s="462">
        <f t="shared" si="47"/>
        <v>0.15</v>
      </c>
      <c r="DL70" s="462">
        <f t="shared" si="20"/>
        <v>0.10909090909090909</v>
      </c>
      <c r="DM70" s="463"/>
      <c r="DN70" s="463"/>
      <c r="DO70" s="463"/>
      <c r="DP70" s="463"/>
      <c r="DQ70" s="463"/>
      <c r="DR70" s="464"/>
      <c r="DS70" s="465"/>
      <c r="DT70" s="525">
        <f t="shared" si="21"/>
        <v>0.55454545454545456</v>
      </c>
      <c r="DU70" s="22">
        <v>220</v>
      </c>
      <c r="DV70" s="22">
        <f t="shared" si="79"/>
        <v>18.333333333333332</v>
      </c>
      <c r="DW70" s="501">
        <f t="shared" si="23"/>
        <v>286</v>
      </c>
      <c r="DX70" s="502">
        <f t="shared" si="24"/>
        <v>374</v>
      </c>
      <c r="DY70" s="34">
        <v>95</v>
      </c>
      <c r="DZ70" s="35">
        <v>6</v>
      </c>
      <c r="EA70" s="34">
        <v>162</v>
      </c>
      <c r="EB70" s="35">
        <v>14</v>
      </c>
      <c r="EC70" s="34">
        <v>226</v>
      </c>
      <c r="ED70" s="814">
        <v>67</v>
      </c>
      <c r="EE70" s="34">
        <v>285</v>
      </c>
      <c r="EF70" s="35">
        <v>102</v>
      </c>
      <c r="EG70" s="327">
        <v>357</v>
      </c>
      <c r="EH70" s="814">
        <v>124</v>
      </c>
      <c r="EI70" s="34"/>
      <c r="EJ70" s="35"/>
      <c r="EK70" s="34"/>
      <c r="EL70" s="35"/>
      <c r="EM70" s="34"/>
      <c r="EN70" s="35"/>
      <c r="EO70" s="34"/>
      <c r="EP70" s="35"/>
      <c r="EQ70" s="34"/>
      <c r="ER70" s="35"/>
      <c r="ES70" s="34"/>
      <c r="ET70" s="35"/>
      <c r="EU70" s="34"/>
      <c r="EV70" s="38"/>
      <c r="EW70" s="811"/>
    </row>
    <row r="71" spans="1:153" s="65" customFormat="1" ht="120" customHeight="1" x14ac:dyDescent="0.25">
      <c r="A71" s="717">
        <v>66</v>
      </c>
      <c r="B71" s="782" t="s">
        <v>99</v>
      </c>
      <c r="C71" s="792" t="s">
        <v>221</v>
      </c>
      <c r="D71" s="379">
        <v>172</v>
      </c>
      <c r="E71" s="751">
        <v>3</v>
      </c>
      <c r="F71" s="39">
        <v>38</v>
      </c>
      <c r="G71" s="40">
        <v>66</v>
      </c>
      <c r="H71" s="40">
        <v>39</v>
      </c>
      <c r="I71" s="141">
        <v>14</v>
      </c>
      <c r="J71" s="142">
        <v>29</v>
      </c>
      <c r="K71" s="43">
        <f t="shared" si="48"/>
        <v>186</v>
      </c>
      <c r="L71" s="44">
        <v>0</v>
      </c>
      <c r="M71" s="44">
        <v>1</v>
      </c>
      <c r="N71" s="44">
        <v>1</v>
      </c>
      <c r="O71" s="44">
        <v>1</v>
      </c>
      <c r="P71" s="740">
        <v>2</v>
      </c>
      <c r="Q71" s="45"/>
      <c r="R71" s="45"/>
      <c r="S71" s="45"/>
      <c r="T71" s="45"/>
      <c r="U71" s="45"/>
      <c r="V71" s="45"/>
      <c r="W71" s="46"/>
      <c r="X71" s="47">
        <f t="shared" si="7"/>
        <v>5</v>
      </c>
      <c r="Y71" s="48">
        <v>4</v>
      </c>
      <c r="Z71" s="49">
        <v>1</v>
      </c>
      <c r="AA71" s="49">
        <v>0</v>
      </c>
      <c r="AB71" s="49">
        <v>10</v>
      </c>
      <c r="AC71" s="49">
        <v>19</v>
      </c>
      <c r="AD71" s="49"/>
      <c r="AE71" s="49"/>
      <c r="AF71" s="49"/>
      <c r="AG71" s="49"/>
      <c r="AH71" s="49"/>
      <c r="AI71" s="49"/>
      <c r="AJ71" s="50"/>
      <c r="AK71" s="51">
        <f t="shared" si="8"/>
        <v>34</v>
      </c>
      <c r="AL71" s="48">
        <v>0</v>
      </c>
      <c r="AM71" s="49">
        <v>1</v>
      </c>
      <c r="AN71" s="49">
        <v>0</v>
      </c>
      <c r="AO71" s="49">
        <v>0</v>
      </c>
      <c r="AP71" s="49">
        <v>0</v>
      </c>
      <c r="AQ71" s="49"/>
      <c r="AR71" s="49"/>
      <c r="AS71" s="49"/>
      <c r="AT71" s="49"/>
      <c r="AU71" s="49"/>
      <c r="AV71" s="49"/>
      <c r="AW71" s="50"/>
      <c r="AX71" s="51">
        <f t="shared" si="9"/>
        <v>1</v>
      </c>
      <c r="AY71" s="51">
        <f t="shared" si="10"/>
        <v>35</v>
      </c>
      <c r="AZ71" s="208">
        <f t="shared" si="80"/>
        <v>101</v>
      </c>
      <c r="BA71" s="209">
        <f t="shared" si="81"/>
        <v>29</v>
      </c>
      <c r="BB71" s="210">
        <f t="shared" si="82"/>
        <v>67</v>
      </c>
      <c r="BC71" s="384">
        <v>2</v>
      </c>
      <c r="BD71" s="385">
        <v>1</v>
      </c>
      <c r="BE71" s="385">
        <v>0</v>
      </c>
      <c r="BF71" s="385">
        <v>4</v>
      </c>
      <c r="BG71" s="385">
        <v>6</v>
      </c>
      <c r="BH71" s="385"/>
      <c r="BI71" s="385"/>
      <c r="BJ71" s="385"/>
      <c r="BK71" s="385"/>
      <c r="BL71" s="385"/>
      <c r="BM71" s="385"/>
      <c r="BN71" s="385"/>
      <c r="BO71" s="55">
        <f t="shared" si="11"/>
        <v>13</v>
      </c>
      <c r="BP71" s="52">
        <v>1</v>
      </c>
      <c r="BQ71" s="53">
        <v>1</v>
      </c>
      <c r="BR71" s="53">
        <v>2</v>
      </c>
      <c r="BS71" s="53">
        <v>0</v>
      </c>
      <c r="BT71" s="53">
        <v>0</v>
      </c>
      <c r="BU71" s="53"/>
      <c r="BV71" s="53"/>
      <c r="BW71" s="53"/>
      <c r="BX71" s="53"/>
      <c r="BY71" s="53"/>
      <c r="BZ71" s="53"/>
      <c r="CA71" s="54"/>
      <c r="CB71" s="55">
        <f t="shared" si="12"/>
        <v>4</v>
      </c>
      <c r="CC71" s="56">
        <v>0</v>
      </c>
      <c r="CD71" s="57">
        <v>0</v>
      </c>
      <c r="CE71" s="57">
        <v>0</v>
      </c>
      <c r="CF71" s="57">
        <v>0</v>
      </c>
      <c r="CG71" s="57">
        <v>0</v>
      </c>
      <c r="CH71" s="57"/>
      <c r="CI71" s="57"/>
      <c r="CJ71" s="57"/>
      <c r="CK71" s="57"/>
      <c r="CL71" s="57"/>
      <c r="CM71" s="57"/>
      <c r="CN71" s="58"/>
      <c r="CO71" s="59">
        <f t="shared" si="13"/>
        <v>0</v>
      </c>
      <c r="CP71" s="56">
        <v>0</v>
      </c>
      <c r="CQ71" s="57">
        <v>0</v>
      </c>
      <c r="CR71" s="57">
        <v>0</v>
      </c>
      <c r="CS71" s="57">
        <v>0</v>
      </c>
      <c r="CT71" s="57">
        <v>1</v>
      </c>
      <c r="CU71" s="57"/>
      <c r="CV71" s="57"/>
      <c r="CW71" s="57"/>
      <c r="CX71" s="57"/>
      <c r="CY71" s="57"/>
      <c r="CZ71" s="57"/>
      <c r="DA71" s="58"/>
      <c r="DB71" s="59">
        <f t="shared" si="14"/>
        <v>1</v>
      </c>
      <c r="DC71" s="535">
        <f t="shared" si="15"/>
        <v>88</v>
      </c>
      <c r="DD71" s="538">
        <f t="shared" si="70"/>
        <v>29</v>
      </c>
      <c r="DE71" s="537">
        <f t="shared" si="16"/>
        <v>62</v>
      </c>
      <c r="DF71" s="493">
        <f t="shared" si="26"/>
        <v>150</v>
      </c>
      <c r="DG71" s="33">
        <f t="shared" si="17"/>
        <v>13</v>
      </c>
      <c r="DH71" s="461">
        <f t="shared" si="44"/>
        <v>9.0909090909090905E-3</v>
      </c>
      <c r="DI71" s="462">
        <f t="shared" si="45"/>
        <v>4.5454545454545452E-3</v>
      </c>
      <c r="DJ71" s="462">
        <f t="shared" si="46"/>
        <v>0</v>
      </c>
      <c r="DK71" s="462">
        <f t="shared" si="47"/>
        <v>1.8181818181818181E-2</v>
      </c>
      <c r="DL71" s="462">
        <f t="shared" ref="DL71:DL93" si="83">BG71/DU71</f>
        <v>2.7272727272727271E-2</v>
      </c>
      <c r="DM71" s="463"/>
      <c r="DN71" s="463"/>
      <c r="DO71" s="463"/>
      <c r="DP71" s="463"/>
      <c r="DQ71" s="463"/>
      <c r="DR71" s="464"/>
      <c r="DS71" s="465"/>
      <c r="DT71" s="525">
        <f t="shared" ref="DT71:DT93" si="84">SUM(DH71:DS71)</f>
        <v>5.9090909090909083E-2</v>
      </c>
      <c r="DU71" s="51">
        <v>220</v>
      </c>
      <c r="DV71" s="51">
        <f t="shared" si="79"/>
        <v>18.333333333333332</v>
      </c>
      <c r="DW71" s="503">
        <f t="shared" si="23"/>
        <v>286</v>
      </c>
      <c r="DX71" s="504">
        <f t="shared" si="24"/>
        <v>374</v>
      </c>
      <c r="DY71" s="60">
        <v>4</v>
      </c>
      <c r="DZ71" s="61">
        <v>4</v>
      </c>
      <c r="EA71" s="60">
        <v>12</v>
      </c>
      <c r="EB71" s="61">
        <v>5</v>
      </c>
      <c r="EC71" s="60">
        <v>12</v>
      </c>
      <c r="ED71" s="815">
        <v>5</v>
      </c>
      <c r="EE71" s="60">
        <v>13</v>
      </c>
      <c r="EF71" s="61">
        <v>7</v>
      </c>
      <c r="EG71" s="328">
        <v>32</v>
      </c>
      <c r="EH71" s="815">
        <v>13</v>
      </c>
      <c r="EI71" s="60"/>
      <c r="EJ71" s="61"/>
      <c r="EK71" s="60"/>
      <c r="EL71" s="61"/>
      <c r="EM71" s="60"/>
      <c r="EN71" s="61"/>
      <c r="EO71" s="60"/>
      <c r="EP71" s="61"/>
      <c r="EQ71" s="60"/>
      <c r="ER71" s="61"/>
      <c r="ES71" s="60"/>
      <c r="ET71" s="61"/>
      <c r="EU71" s="60"/>
      <c r="EV71" s="64"/>
      <c r="EW71" s="811"/>
    </row>
    <row r="72" spans="1:153" ht="120" customHeight="1" x14ac:dyDescent="0.25">
      <c r="A72" s="717">
        <v>67</v>
      </c>
      <c r="B72" s="782" t="s">
        <v>100</v>
      </c>
      <c r="C72" s="792" t="s">
        <v>222</v>
      </c>
      <c r="D72" s="377">
        <v>263</v>
      </c>
      <c r="E72" s="751">
        <v>4</v>
      </c>
      <c r="F72" s="10">
        <v>41</v>
      </c>
      <c r="G72" s="11">
        <v>136</v>
      </c>
      <c r="H72" s="11">
        <v>22</v>
      </c>
      <c r="I72" s="67">
        <v>56</v>
      </c>
      <c r="J72" s="68">
        <v>64</v>
      </c>
      <c r="K72" s="14">
        <v>319</v>
      </c>
      <c r="L72" s="15">
        <v>2</v>
      </c>
      <c r="M72" s="15">
        <v>1</v>
      </c>
      <c r="N72" s="15">
        <v>3</v>
      </c>
      <c r="O72" s="15">
        <v>3</v>
      </c>
      <c r="P72" s="739">
        <v>4</v>
      </c>
      <c r="Q72" s="16"/>
      <c r="R72" s="16"/>
      <c r="S72" s="16"/>
      <c r="T72" s="16"/>
      <c r="U72" s="16"/>
      <c r="V72" s="16"/>
      <c r="W72" s="17"/>
      <c r="X72" s="18">
        <f t="shared" si="7"/>
        <v>13</v>
      </c>
      <c r="Y72" s="19">
        <v>5</v>
      </c>
      <c r="Z72" s="20">
        <v>19</v>
      </c>
      <c r="AA72" s="20">
        <v>14</v>
      </c>
      <c r="AB72" s="20">
        <v>27</v>
      </c>
      <c r="AC72" s="20">
        <v>3</v>
      </c>
      <c r="AD72" s="20"/>
      <c r="AE72" s="20"/>
      <c r="AF72" s="20"/>
      <c r="AG72" s="20"/>
      <c r="AH72" s="20"/>
      <c r="AI72" s="20"/>
      <c r="AJ72" s="21"/>
      <c r="AK72" s="22">
        <f t="shared" si="8"/>
        <v>68</v>
      </c>
      <c r="AL72" s="19">
        <v>0</v>
      </c>
      <c r="AM72" s="20">
        <v>0</v>
      </c>
      <c r="AN72" s="20">
        <v>1</v>
      </c>
      <c r="AO72" s="20">
        <v>3</v>
      </c>
      <c r="AP72" s="20">
        <v>0</v>
      </c>
      <c r="AQ72" s="20"/>
      <c r="AR72" s="20"/>
      <c r="AS72" s="20"/>
      <c r="AT72" s="20"/>
      <c r="AU72" s="20"/>
      <c r="AV72" s="20"/>
      <c r="AW72" s="21"/>
      <c r="AX72" s="22">
        <f t="shared" si="9"/>
        <v>4</v>
      </c>
      <c r="AY72" s="22">
        <f t="shared" si="10"/>
        <v>72</v>
      </c>
      <c r="AZ72" s="205">
        <f t="shared" si="80"/>
        <v>173</v>
      </c>
      <c r="BA72" s="206">
        <f t="shared" si="81"/>
        <v>64</v>
      </c>
      <c r="BB72" s="207">
        <f t="shared" si="82"/>
        <v>140</v>
      </c>
      <c r="BC72" s="384">
        <v>2</v>
      </c>
      <c r="BD72" s="385">
        <v>9</v>
      </c>
      <c r="BE72" s="385">
        <v>7</v>
      </c>
      <c r="BF72" s="385">
        <v>16</v>
      </c>
      <c r="BG72" s="385">
        <v>4</v>
      </c>
      <c r="BH72" s="385"/>
      <c r="BI72" s="385"/>
      <c r="BJ72" s="385"/>
      <c r="BK72" s="385"/>
      <c r="BL72" s="385"/>
      <c r="BM72" s="385"/>
      <c r="BN72" s="385"/>
      <c r="BO72" s="26">
        <f t="shared" si="11"/>
        <v>38</v>
      </c>
      <c r="BP72" s="23">
        <v>0</v>
      </c>
      <c r="BQ72" s="24">
        <v>0</v>
      </c>
      <c r="BR72" s="24">
        <v>0</v>
      </c>
      <c r="BS72" s="24">
        <v>1</v>
      </c>
      <c r="BT72" s="24">
        <v>1</v>
      </c>
      <c r="BU72" s="24"/>
      <c r="BV72" s="24"/>
      <c r="BW72" s="24"/>
      <c r="BX72" s="24"/>
      <c r="BY72" s="24"/>
      <c r="BZ72" s="24"/>
      <c r="CA72" s="25"/>
      <c r="CB72" s="26">
        <f t="shared" si="12"/>
        <v>2</v>
      </c>
      <c r="CC72" s="27">
        <v>0</v>
      </c>
      <c r="CD72" s="28">
        <v>0</v>
      </c>
      <c r="CE72" s="28">
        <v>0</v>
      </c>
      <c r="CF72" s="28">
        <v>0</v>
      </c>
      <c r="CG72" s="28">
        <v>0</v>
      </c>
      <c r="CH72" s="28"/>
      <c r="CI72" s="28"/>
      <c r="CJ72" s="28"/>
      <c r="CK72" s="28"/>
      <c r="CL72" s="28"/>
      <c r="CM72" s="28"/>
      <c r="CN72" s="29"/>
      <c r="CO72" s="30">
        <f t="shared" si="13"/>
        <v>0</v>
      </c>
      <c r="CP72" s="27">
        <v>0</v>
      </c>
      <c r="CQ72" s="28">
        <v>0</v>
      </c>
      <c r="CR72" s="28">
        <v>1</v>
      </c>
      <c r="CS72" s="28">
        <v>1</v>
      </c>
      <c r="CT72" s="28">
        <v>0</v>
      </c>
      <c r="CU72" s="28"/>
      <c r="CV72" s="28"/>
      <c r="CW72" s="28"/>
      <c r="CX72" s="28"/>
      <c r="CY72" s="28"/>
      <c r="CZ72" s="28"/>
      <c r="DA72" s="29"/>
      <c r="DB72" s="30">
        <f t="shared" si="14"/>
        <v>2</v>
      </c>
      <c r="DC72" s="532">
        <f t="shared" si="15"/>
        <v>135</v>
      </c>
      <c r="DD72" s="533">
        <f t="shared" si="70"/>
        <v>64</v>
      </c>
      <c r="DE72" s="534">
        <f t="shared" si="16"/>
        <v>136</v>
      </c>
      <c r="DF72" s="492">
        <f t="shared" si="26"/>
        <v>271</v>
      </c>
      <c r="DG72" s="33">
        <f t="shared" si="17"/>
        <v>38</v>
      </c>
      <c r="DH72" s="461">
        <f t="shared" si="44"/>
        <v>9.0909090909090905E-3</v>
      </c>
      <c r="DI72" s="462">
        <f t="shared" si="45"/>
        <v>4.0909090909090909E-2</v>
      </c>
      <c r="DJ72" s="462">
        <f t="shared" si="46"/>
        <v>3.1818181818181815E-2</v>
      </c>
      <c r="DK72" s="462">
        <f t="shared" si="47"/>
        <v>7.2727272727272724E-2</v>
      </c>
      <c r="DL72" s="462">
        <f t="shared" si="83"/>
        <v>1.8181818181818181E-2</v>
      </c>
      <c r="DM72" s="463"/>
      <c r="DN72" s="463"/>
      <c r="DO72" s="463"/>
      <c r="DP72" s="463"/>
      <c r="DQ72" s="463"/>
      <c r="DR72" s="464"/>
      <c r="DS72" s="465"/>
      <c r="DT72" s="525">
        <f t="shared" si="84"/>
        <v>0.17272727272727273</v>
      </c>
      <c r="DU72" s="22">
        <v>220</v>
      </c>
      <c r="DV72" s="22">
        <f t="shared" si="79"/>
        <v>18.333333333333332</v>
      </c>
      <c r="DW72" s="501">
        <f t="shared" si="23"/>
        <v>286</v>
      </c>
      <c r="DX72" s="502">
        <f t="shared" si="24"/>
        <v>374</v>
      </c>
      <c r="DY72" s="34">
        <v>14</v>
      </c>
      <c r="DZ72" s="35">
        <v>1</v>
      </c>
      <c r="EA72" s="34">
        <v>24</v>
      </c>
      <c r="EB72" s="35">
        <v>11</v>
      </c>
      <c r="EC72" s="34">
        <v>59</v>
      </c>
      <c r="ED72" s="814">
        <v>21</v>
      </c>
      <c r="EE72" s="34">
        <v>82</v>
      </c>
      <c r="EF72" s="35">
        <v>37</v>
      </c>
      <c r="EG72" s="327">
        <v>97</v>
      </c>
      <c r="EH72" s="814">
        <v>42</v>
      </c>
      <c r="EI72" s="34"/>
      <c r="EJ72" s="35"/>
      <c r="EK72" s="34"/>
      <c r="EL72" s="35"/>
      <c r="EM72" s="34"/>
      <c r="EN72" s="35"/>
      <c r="EO72" s="34"/>
      <c r="EP72" s="35"/>
      <c r="EQ72" s="34"/>
      <c r="ER72" s="35"/>
      <c r="ES72" s="34"/>
      <c r="ET72" s="35"/>
      <c r="EU72" s="34"/>
      <c r="EV72" s="38"/>
      <c r="EW72" s="811"/>
    </row>
    <row r="73" spans="1:153" ht="120" customHeight="1" x14ac:dyDescent="0.25">
      <c r="A73" s="717">
        <v>68</v>
      </c>
      <c r="B73" s="782" t="s">
        <v>101</v>
      </c>
      <c r="C73" s="792" t="s">
        <v>223</v>
      </c>
      <c r="D73" s="377">
        <v>199</v>
      </c>
      <c r="E73" s="751">
        <v>1</v>
      </c>
      <c r="F73" s="10">
        <v>85</v>
      </c>
      <c r="G73" s="11">
        <v>0</v>
      </c>
      <c r="H73" s="11">
        <v>51</v>
      </c>
      <c r="I73" s="67">
        <v>2</v>
      </c>
      <c r="J73" s="68">
        <v>63</v>
      </c>
      <c r="K73" s="14">
        <f t="shared" ref="K73:K90" si="85">SUM(F73:J73)</f>
        <v>201</v>
      </c>
      <c r="L73" s="15">
        <v>3</v>
      </c>
      <c r="M73" s="15">
        <v>0</v>
      </c>
      <c r="N73" s="15">
        <v>5</v>
      </c>
      <c r="O73" s="15">
        <v>6</v>
      </c>
      <c r="P73" s="739">
        <v>6</v>
      </c>
      <c r="Q73" s="16"/>
      <c r="R73" s="16"/>
      <c r="S73" s="16"/>
      <c r="T73" s="16"/>
      <c r="U73" s="16"/>
      <c r="V73" s="16"/>
      <c r="W73" s="17"/>
      <c r="X73" s="18">
        <f t="shared" si="7"/>
        <v>20</v>
      </c>
      <c r="Y73" s="19">
        <v>24</v>
      </c>
      <c r="Z73" s="20">
        <v>25</v>
      </c>
      <c r="AA73" s="20">
        <v>40</v>
      </c>
      <c r="AB73" s="20">
        <v>45</v>
      </c>
      <c r="AC73" s="20">
        <v>57</v>
      </c>
      <c r="AD73" s="20"/>
      <c r="AE73" s="20"/>
      <c r="AF73" s="20"/>
      <c r="AG73" s="20"/>
      <c r="AH73" s="20"/>
      <c r="AI73" s="20"/>
      <c r="AJ73" s="21"/>
      <c r="AK73" s="22">
        <f t="shared" si="8"/>
        <v>191</v>
      </c>
      <c r="AL73" s="19">
        <v>0</v>
      </c>
      <c r="AM73" s="20">
        <v>0</v>
      </c>
      <c r="AN73" s="20">
        <v>1</v>
      </c>
      <c r="AO73" s="20">
        <v>0</v>
      </c>
      <c r="AP73" s="20">
        <v>0</v>
      </c>
      <c r="AQ73" s="20"/>
      <c r="AR73" s="20"/>
      <c r="AS73" s="20"/>
      <c r="AT73" s="20"/>
      <c r="AU73" s="20"/>
      <c r="AV73" s="20"/>
      <c r="AW73" s="21"/>
      <c r="AX73" s="22">
        <f t="shared" si="9"/>
        <v>1</v>
      </c>
      <c r="AY73" s="22">
        <f t="shared" si="10"/>
        <v>192</v>
      </c>
      <c r="AZ73" s="205">
        <f t="shared" si="80"/>
        <v>339</v>
      </c>
      <c r="BA73" s="206">
        <f t="shared" si="81"/>
        <v>63</v>
      </c>
      <c r="BB73" s="207">
        <f t="shared" si="82"/>
        <v>1</v>
      </c>
      <c r="BC73" s="384">
        <v>23</v>
      </c>
      <c r="BD73" s="385">
        <v>16</v>
      </c>
      <c r="BE73" s="385">
        <v>21</v>
      </c>
      <c r="BF73" s="385">
        <v>32</v>
      </c>
      <c r="BG73" s="385">
        <v>22</v>
      </c>
      <c r="BH73" s="385"/>
      <c r="BI73" s="385"/>
      <c r="BJ73" s="385"/>
      <c r="BK73" s="385"/>
      <c r="BL73" s="385"/>
      <c r="BM73" s="385"/>
      <c r="BN73" s="385"/>
      <c r="BO73" s="26">
        <f t="shared" si="11"/>
        <v>114</v>
      </c>
      <c r="BP73" s="23">
        <v>0</v>
      </c>
      <c r="BQ73" s="24">
        <v>0</v>
      </c>
      <c r="BR73" s="24">
        <v>0</v>
      </c>
      <c r="BS73" s="24">
        <v>1</v>
      </c>
      <c r="BT73" s="24">
        <v>0</v>
      </c>
      <c r="BU73" s="24"/>
      <c r="BV73" s="24"/>
      <c r="BW73" s="24"/>
      <c r="BX73" s="24"/>
      <c r="BY73" s="24"/>
      <c r="BZ73" s="24"/>
      <c r="CA73" s="25"/>
      <c r="CB73" s="26">
        <f t="shared" si="12"/>
        <v>1</v>
      </c>
      <c r="CC73" s="27">
        <v>0</v>
      </c>
      <c r="CD73" s="28">
        <v>0</v>
      </c>
      <c r="CE73" s="28">
        <v>0</v>
      </c>
      <c r="CF73" s="28">
        <v>0</v>
      </c>
      <c r="CG73" s="28">
        <v>1</v>
      </c>
      <c r="CH73" s="28"/>
      <c r="CI73" s="28"/>
      <c r="CJ73" s="28"/>
      <c r="CK73" s="28"/>
      <c r="CL73" s="28"/>
      <c r="CM73" s="28"/>
      <c r="CN73" s="29"/>
      <c r="CO73" s="30">
        <f t="shared" si="13"/>
        <v>1</v>
      </c>
      <c r="CP73" s="27">
        <v>0</v>
      </c>
      <c r="CQ73" s="28">
        <v>0</v>
      </c>
      <c r="CR73" s="28">
        <v>0</v>
      </c>
      <c r="CS73" s="28">
        <v>0</v>
      </c>
      <c r="CT73" s="28">
        <v>0</v>
      </c>
      <c r="CU73" s="28"/>
      <c r="CV73" s="28"/>
      <c r="CW73" s="28"/>
      <c r="CX73" s="28"/>
      <c r="CY73" s="28"/>
      <c r="CZ73" s="28"/>
      <c r="DA73" s="29"/>
      <c r="DB73" s="30">
        <f t="shared" si="14"/>
        <v>0</v>
      </c>
      <c r="DC73" s="532">
        <f t="shared" si="15"/>
        <v>224</v>
      </c>
      <c r="DD73" s="533">
        <f t="shared" si="70"/>
        <v>63</v>
      </c>
      <c r="DE73" s="534">
        <f t="shared" si="16"/>
        <v>0</v>
      </c>
      <c r="DF73" s="492">
        <f t="shared" si="26"/>
        <v>224</v>
      </c>
      <c r="DG73" s="33">
        <f t="shared" si="17"/>
        <v>114</v>
      </c>
      <c r="DH73" s="461">
        <f t="shared" si="44"/>
        <v>0.10454545454545454</v>
      </c>
      <c r="DI73" s="462">
        <f t="shared" si="45"/>
        <v>7.2727272727272724E-2</v>
      </c>
      <c r="DJ73" s="462">
        <f t="shared" si="46"/>
        <v>9.5454545454545459E-2</v>
      </c>
      <c r="DK73" s="462">
        <f t="shared" si="47"/>
        <v>0.14545454545454545</v>
      </c>
      <c r="DL73" s="462">
        <f t="shared" si="83"/>
        <v>0.1</v>
      </c>
      <c r="DM73" s="463"/>
      <c r="DN73" s="463"/>
      <c r="DO73" s="463"/>
      <c r="DP73" s="463"/>
      <c r="DQ73" s="463"/>
      <c r="DR73" s="464"/>
      <c r="DS73" s="465"/>
      <c r="DT73" s="525">
        <f t="shared" si="84"/>
        <v>0.51818181818181819</v>
      </c>
      <c r="DU73" s="22">
        <v>220</v>
      </c>
      <c r="DV73" s="22">
        <f t="shared" si="79"/>
        <v>18.333333333333332</v>
      </c>
      <c r="DW73" s="501">
        <f t="shared" si="23"/>
        <v>286</v>
      </c>
      <c r="DX73" s="502">
        <f t="shared" si="24"/>
        <v>374</v>
      </c>
      <c r="DY73" s="34">
        <v>30</v>
      </c>
      <c r="DZ73" s="35">
        <v>24</v>
      </c>
      <c r="EA73" s="34">
        <v>70</v>
      </c>
      <c r="EB73" s="35">
        <v>39</v>
      </c>
      <c r="EC73" s="34">
        <v>105</v>
      </c>
      <c r="ED73" s="814">
        <v>58</v>
      </c>
      <c r="EE73" s="34">
        <v>146</v>
      </c>
      <c r="EF73" s="35">
        <v>15</v>
      </c>
      <c r="EG73" s="327">
        <v>241</v>
      </c>
      <c r="EH73" s="814">
        <v>114</v>
      </c>
      <c r="EI73" s="34"/>
      <c r="EJ73" s="35"/>
      <c r="EK73" s="34"/>
      <c r="EL73" s="35"/>
      <c r="EM73" s="34"/>
      <c r="EN73" s="35"/>
      <c r="EO73" s="34"/>
      <c r="EP73" s="35"/>
      <c r="EQ73" s="34"/>
      <c r="ER73" s="35"/>
      <c r="ES73" s="34"/>
      <c r="ET73" s="35"/>
      <c r="EU73" s="34"/>
      <c r="EV73" s="38"/>
      <c r="EW73" s="811"/>
    </row>
    <row r="74" spans="1:153" ht="120" customHeight="1" thickBot="1" x14ac:dyDescent="0.3">
      <c r="A74" s="735">
        <v>69</v>
      </c>
      <c r="B74" s="788" t="s">
        <v>102</v>
      </c>
      <c r="C74" s="798" t="s">
        <v>224</v>
      </c>
      <c r="D74" s="386">
        <v>319</v>
      </c>
      <c r="E74" s="757">
        <v>0</v>
      </c>
      <c r="F74" s="387">
        <v>23</v>
      </c>
      <c r="G74" s="388">
        <v>199</v>
      </c>
      <c r="H74" s="388">
        <v>17</v>
      </c>
      <c r="I74" s="389">
        <v>27</v>
      </c>
      <c r="J74" s="390">
        <v>80</v>
      </c>
      <c r="K74" s="391">
        <f t="shared" si="85"/>
        <v>346</v>
      </c>
      <c r="L74" s="392">
        <v>1</v>
      </c>
      <c r="M74" s="392">
        <v>0</v>
      </c>
      <c r="N74" s="392">
        <v>1</v>
      </c>
      <c r="O74" s="392">
        <v>1</v>
      </c>
      <c r="P74" s="746">
        <v>4</v>
      </c>
      <c r="Q74" s="393"/>
      <c r="R74" s="393"/>
      <c r="S74" s="393"/>
      <c r="T74" s="393"/>
      <c r="U74" s="393"/>
      <c r="V74" s="393"/>
      <c r="W74" s="394"/>
      <c r="X74" s="395">
        <f t="shared" si="7"/>
        <v>7</v>
      </c>
      <c r="Y74" s="396">
        <v>11</v>
      </c>
      <c r="Z74" s="397">
        <v>35</v>
      </c>
      <c r="AA74" s="397">
        <v>34</v>
      </c>
      <c r="AB74" s="397">
        <v>44</v>
      </c>
      <c r="AC74" s="397">
        <v>55</v>
      </c>
      <c r="AD74" s="397"/>
      <c r="AE74" s="397"/>
      <c r="AF74" s="397"/>
      <c r="AG74" s="397"/>
      <c r="AH74" s="397"/>
      <c r="AI74" s="397"/>
      <c r="AJ74" s="398"/>
      <c r="AK74" s="399">
        <f t="shared" si="8"/>
        <v>179</v>
      </c>
      <c r="AL74" s="396">
        <v>3</v>
      </c>
      <c r="AM74" s="397">
        <v>1</v>
      </c>
      <c r="AN74" s="397">
        <v>1</v>
      </c>
      <c r="AO74" s="397">
        <v>2</v>
      </c>
      <c r="AP74" s="397">
        <v>0</v>
      </c>
      <c r="AQ74" s="397"/>
      <c r="AR74" s="397"/>
      <c r="AS74" s="397"/>
      <c r="AT74" s="397"/>
      <c r="AU74" s="397"/>
      <c r="AV74" s="397"/>
      <c r="AW74" s="398"/>
      <c r="AX74" s="399">
        <f t="shared" si="9"/>
        <v>7</v>
      </c>
      <c r="AY74" s="399">
        <f t="shared" si="10"/>
        <v>186</v>
      </c>
      <c r="AZ74" s="400">
        <f t="shared" si="80"/>
        <v>282</v>
      </c>
      <c r="BA74" s="401">
        <f t="shared" si="81"/>
        <v>80</v>
      </c>
      <c r="BB74" s="402">
        <f t="shared" si="82"/>
        <v>206</v>
      </c>
      <c r="BC74" s="403">
        <v>5</v>
      </c>
      <c r="BD74" s="404">
        <v>7</v>
      </c>
      <c r="BE74" s="404">
        <v>13</v>
      </c>
      <c r="BF74" s="404">
        <v>16</v>
      </c>
      <c r="BG74" s="404">
        <v>25</v>
      </c>
      <c r="BH74" s="404"/>
      <c r="BI74" s="404"/>
      <c r="BJ74" s="404"/>
      <c r="BK74" s="404"/>
      <c r="BL74" s="404"/>
      <c r="BM74" s="404"/>
      <c r="BN74" s="404"/>
      <c r="BO74" s="405">
        <f t="shared" si="11"/>
        <v>66</v>
      </c>
      <c r="BP74" s="406">
        <v>0</v>
      </c>
      <c r="BQ74" s="407">
        <v>0</v>
      </c>
      <c r="BR74" s="407">
        <v>0</v>
      </c>
      <c r="BS74" s="407">
        <v>0</v>
      </c>
      <c r="BT74" s="407">
        <v>0</v>
      </c>
      <c r="BU74" s="407"/>
      <c r="BV74" s="407"/>
      <c r="BW74" s="407"/>
      <c r="BX74" s="407"/>
      <c r="BY74" s="407"/>
      <c r="BZ74" s="407"/>
      <c r="CA74" s="408"/>
      <c r="CB74" s="405">
        <f t="shared" si="12"/>
        <v>0</v>
      </c>
      <c r="CC74" s="409">
        <v>0</v>
      </c>
      <c r="CD74" s="410">
        <v>0</v>
      </c>
      <c r="CE74" s="410">
        <v>0</v>
      </c>
      <c r="CF74" s="410">
        <v>0</v>
      </c>
      <c r="CG74" s="410">
        <v>0</v>
      </c>
      <c r="CH74" s="410"/>
      <c r="CI74" s="410"/>
      <c r="CJ74" s="410"/>
      <c r="CK74" s="410"/>
      <c r="CL74" s="410"/>
      <c r="CM74" s="410"/>
      <c r="CN74" s="411"/>
      <c r="CO74" s="412">
        <f t="shared" si="13"/>
        <v>0</v>
      </c>
      <c r="CP74" s="409">
        <v>0</v>
      </c>
      <c r="CQ74" s="410">
        <v>0</v>
      </c>
      <c r="CR74" s="410">
        <v>1</v>
      </c>
      <c r="CS74" s="410">
        <v>0</v>
      </c>
      <c r="CT74" s="410">
        <v>0</v>
      </c>
      <c r="CU74" s="410"/>
      <c r="CV74" s="410"/>
      <c r="CW74" s="410"/>
      <c r="CX74" s="410"/>
      <c r="CY74" s="410"/>
      <c r="CZ74" s="410"/>
      <c r="DA74" s="411"/>
      <c r="DB74" s="412">
        <f t="shared" si="14"/>
        <v>1</v>
      </c>
      <c r="DC74" s="664">
        <f t="shared" si="15"/>
        <v>216</v>
      </c>
      <c r="DD74" s="665">
        <f t="shared" si="70"/>
        <v>80</v>
      </c>
      <c r="DE74" s="666">
        <f t="shared" si="16"/>
        <v>205</v>
      </c>
      <c r="DF74" s="495">
        <f t="shared" si="26"/>
        <v>421</v>
      </c>
      <c r="DG74" s="413">
        <f t="shared" si="17"/>
        <v>66</v>
      </c>
      <c r="DH74" s="476">
        <f t="shared" si="44"/>
        <v>2.2727272727272728E-2</v>
      </c>
      <c r="DI74" s="477">
        <f t="shared" si="45"/>
        <v>3.1818181818181815E-2</v>
      </c>
      <c r="DJ74" s="477">
        <f t="shared" si="46"/>
        <v>5.909090909090909E-2</v>
      </c>
      <c r="DK74" s="477">
        <f t="shared" si="47"/>
        <v>7.2727272727272724E-2</v>
      </c>
      <c r="DL74" s="477">
        <f t="shared" si="83"/>
        <v>0.11363636363636363</v>
      </c>
      <c r="DM74" s="478"/>
      <c r="DN74" s="478"/>
      <c r="DO74" s="478"/>
      <c r="DP74" s="478"/>
      <c r="DQ74" s="478"/>
      <c r="DR74" s="479"/>
      <c r="DS74" s="480"/>
      <c r="DT74" s="667">
        <f t="shared" si="84"/>
        <v>0.3</v>
      </c>
      <c r="DU74" s="399">
        <v>220</v>
      </c>
      <c r="DV74" s="399">
        <f t="shared" si="79"/>
        <v>18.333333333333332</v>
      </c>
      <c r="DW74" s="507">
        <f t="shared" si="23"/>
        <v>286</v>
      </c>
      <c r="DX74" s="508">
        <f t="shared" si="24"/>
        <v>374</v>
      </c>
      <c r="DY74" s="414">
        <v>23</v>
      </c>
      <c r="DZ74" s="415">
        <v>5</v>
      </c>
      <c r="EA74" s="414">
        <v>69</v>
      </c>
      <c r="EB74" s="415">
        <v>11</v>
      </c>
      <c r="EC74" s="414">
        <v>101</v>
      </c>
      <c r="ED74" s="821">
        <v>23</v>
      </c>
      <c r="EE74" s="414">
        <v>159</v>
      </c>
      <c r="EF74" s="415">
        <v>38</v>
      </c>
      <c r="EG74" s="416">
        <v>237</v>
      </c>
      <c r="EH74" s="821">
        <v>62</v>
      </c>
      <c r="EI74" s="135"/>
      <c r="EJ74" s="136"/>
      <c r="EK74" s="135"/>
      <c r="EL74" s="136"/>
      <c r="EM74" s="135"/>
      <c r="EN74" s="136"/>
      <c r="EO74" s="135"/>
      <c r="EP74" s="136"/>
      <c r="EQ74" s="135"/>
      <c r="ER74" s="136"/>
      <c r="ES74" s="135"/>
      <c r="ET74" s="136"/>
      <c r="EU74" s="135"/>
      <c r="EV74" s="137"/>
      <c r="EW74" s="811"/>
    </row>
    <row r="75" spans="1:153" ht="120" customHeight="1" thickTop="1" x14ac:dyDescent="0.25">
      <c r="A75" s="736">
        <v>70</v>
      </c>
      <c r="B75" s="786" t="s">
        <v>103</v>
      </c>
      <c r="C75" s="796" t="s">
        <v>225</v>
      </c>
      <c r="D75" s="551">
        <v>127</v>
      </c>
      <c r="E75" s="755">
        <v>1</v>
      </c>
      <c r="F75" s="103">
        <v>39</v>
      </c>
      <c r="G75" s="144">
        <v>0</v>
      </c>
      <c r="H75" s="144">
        <v>14</v>
      </c>
      <c r="I75" s="144">
        <v>17</v>
      </c>
      <c r="J75" s="670">
        <v>74</v>
      </c>
      <c r="K75" s="106">
        <f t="shared" si="85"/>
        <v>144</v>
      </c>
      <c r="L75" s="270">
        <v>0</v>
      </c>
      <c r="M75" s="270">
        <v>0</v>
      </c>
      <c r="N75" s="270">
        <v>0</v>
      </c>
      <c r="O75" s="270">
        <v>0</v>
      </c>
      <c r="P75" s="744">
        <v>0</v>
      </c>
      <c r="Q75" s="107"/>
      <c r="R75" s="107"/>
      <c r="S75" s="107"/>
      <c r="T75" s="107"/>
      <c r="U75" s="107"/>
      <c r="V75" s="107"/>
      <c r="W75" s="108"/>
      <c r="X75" s="145">
        <f t="shared" si="7"/>
        <v>0</v>
      </c>
      <c r="Y75" s="109">
        <v>20</v>
      </c>
      <c r="Z75" s="146">
        <v>12</v>
      </c>
      <c r="AA75" s="146">
        <v>22</v>
      </c>
      <c r="AB75" s="146">
        <v>25</v>
      </c>
      <c r="AC75" s="146">
        <v>25</v>
      </c>
      <c r="AD75" s="146"/>
      <c r="AE75" s="146"/>
      <c r="AF75" s="146"/>
      <c r="AG75" s="146"/>
      <c r="AH75" s="146"/>
      <c r="AI75" s="146"/>
      <c r="AJ75" s="147"/>
      <c r="AK75" s="110">
        <f t="shared" si="8"/>
        <v>104</v>
      </c>
      <c r="AL75" s="109">
        <v>12</v>
      </c>
      <c r="AM75" s="146">
        <v>4</v>
      </c>
      <c r="AN75" s="146">
        <v>7</v>
      </c>
      <c r="AO75" s="146">
        <v>8</v>
      </c>
      <c r="AP75" s="146">
        <v>8</v>
      </c>
      <c r="AQ75" s="146"/>
      <c r="AR75" s="146"/>
      <c r="AS75" s="146"/>
      <c r="AT75" s="146"/>
      <c r="AU75" s="146"/>
      <c r="AV75" s="146"/>
      <c r="AW75" s="147"/>
      <c r="AX75" s="110">
        <f t="shared" si="9"/>
        <v>39</v>
      </c>
      <c r="AY75" s="110">
        <f t="shared" si="10"/>
        <v>143</v>
      </c>
      <c r="AZ75" s="557">
        <f t="shared" si="80"/>
        <v>217</v>
      </c>
      <c r="BA75" s="558">
        <f t="shared" si="81"/>
        <v>74</v>
      </c>
      <c r="BB75" s="559">
        <f t="shared" si="82"/>
        <v>39</v>
      </c>
      <c r="BC75" s="560">
        <v>5</v>
      </c>
      <c r="BD75" s="561">
        <v>15</v>
      </c>
      <c r="BE75" s="561">
        <v>18</v>
      </c>
      <c r="BF75" s="561">
        <v>15</v>
      </c>
      <c r="BG75" s="561">
        <v>15</v>
      </c>
      <c r="BH75" s="561"/>
      <c r="BI75" s="561"/>
      <c r="BJ75" s="561"/>
      <c r="BK75" s="561"/>
      <c r="BL75" s="561"/>
      <c r="BM75" s="561"/>
      <c r="BN75" s="561"/>
      <c r="BO75" s="150">
        <f t="shared" si="11"/>
        <v>68</v>
      </c>
      <c r="BP75" s="114">
        <v>0</v>
      </c>
      <c r="BQ75" s="148">
        <v>0</v>
      </c>
      <c r="BR75" s="148">
        <v>0</v>
      </c>
      <c r="BS75" s="148">
        <v>0</v>
      </c>
      <c r="BT75" s="148">
        <v>0</v>
      </c>
      <c r="BU75" s="148"/>
      <c r="BV75" s="148"/>
      <c r="BW75" s="148"/>
      <c r="BX75" s="148"/>
      <c r="BY75" s="148"/>
      <c r="BZ75" s="148"/>
      <c r="CA75" s="149"/>
      <c r="CB75" s="150">
        <f t="shared" si="12"/>
        <v>0</v>
      </c>
      <c r="CC75" s="151">
        <v>0</v>
      </c>
      <c r="CD75" s="152">
        <v>0</v>
      </c>
      <c r="CE75" s="152">
        <v>0</v>
      </c>
      <c r="CF75" s="152">
        <v>1</v>
      </c>
      <c r="CG75" s="152">
        <v>3</v>
      </c>
      <c r="CH75" s="152"/>
      <c r="CI75" s="152"/>
      <c r="CJ75" s="152"/>
      <c r="CK75" s="152"/>
      <c r="CL75" s="152"/>
      <c r="CM75" s="152"/>
      <c r="CN75" s="153"/>
      <c r="CO75" s="154">
        <f t="shared" si="13"/>
        <v>4</v>
      </c>
      <c r="CP75" s="151">
        <v>4</v>
      </c>
      <c r="CQ75" s="152">
        <v>0</v>
      </c>
      <c r="CR75" s="152">
        <v>0</v>
      </c>
      <c r="CS75" s="152">
        <v>0</v>
      </c>
      <c r="CT75" s="152">
        <v>5</v>
      </c>
      <c r="CU75" s="152"/>
      <c r="CV75" s="152"/>
      <c r="CW75" s="152"/>
      <c r="CX75" s="152"/>
      <c r="CY75" s="152"/>
      <c r="CZ75" s="152"/>
      <c r="DA75" s="153"/>
      <c r="DB75" s="154">
        <f t="shared" si="14"/>
        <v>9</v>
      </c>
      <c r="DC75" s="570">
        <f t="shared" si="15"/>
        <v>145</v>
      </c>
      <c r="DD75" s="571">
        <f t="shared" si="70"/>
        <v>74</v>
      </c>
      <c r="DE75" s="572">
        <f t="shared" si="16"/>
        <v>30</v>
      </c>
      <c r="DF75" s="573">
        <f t="shared" si="26"/>
        <v>175</v>
      </c>
      <c r="DG75" s="116">
        <f t="shared" si="17"/>
        <v>68</v>
      </c>
      <c r="DH75" s="574">
        <f t="shared" si="44"/>
        <v>2.2727272727272728E-2</v>
      </c>
      <c r="DI75" s="575">
        <f t="shared" si="45"/>
        <v>6.8181818181818177E-2</v>
      </c>
      <c r="DJ75" s="575">
        <f t="shared" si="46"/>
        <v>8.1818181818181818E-2</v>
      </c>
      <c r="DK75" s="575">
        <f t="shared" si="47"/>
        <v>6.8181818181818177E-2</v>
      </c>
      <c r="DL75" s="575">
        <f t="shared" si="83"/>
        <v>6.8181818181818177E-2</v>
      </c>
      <c r="DM75" s="576"/>
      <c r="DN75" s="576"/>
      <c r="DO75" s="576"/>
      <c r="DP75" s="576"/>
      <c r="DQ75" s="576"/>
      <c r="DR75" s="577"/>
      <c r="DS75" s="578"/>
      <c r="DT75" s="579">
        <f t="shared" si="84"/>
        <v>0.30909090909090908</v>
      </c>
      <c r="DU75" s="110">
        <v>220</v>
      </c>
      <c r="DV75" s="110">
        <f>DU75/12</f>
        <v>18.333333333333332</v>
      </c>
      <c r="DW75" s="580">
        <f t="shared" si="23"/>
        <v>286</v>
      </c>
      <c r="DX75" s="581">
        <f t="shared" si="24"/>
        <v>374</v>
      </c>
      <c r="DY75" s="119">
        <v>89</v>
      </c>
      <c r="DZ75" s="120">
        <v>7</v>
      </c>
      <c r="EA75" s="119">
        <v>126</v>
      </c>
      <c r="EB75" s="120">
        <v>22</v>
      </c>
      <c r="EC75" s="119">
        <v>219</v>
      </c>
      <c r="ED75" s="819">
        <v>40</v>
      </c>
      <c r="EE75" s="119">
        <v>273</v>
      </c>
      <c r="EF75" s="120">
        <v>56</v>
      </c>
      <c r="EG75" s="528">
        <v>363</v>
      </c>
      <c r="EH75" s="819">
        <v>72</v>
      </c>
      <c r="EI75" s="213"/>
      <c r="EJ75" s="214"/>
      <c r="EK75" s="213"/>
      <c r="EL75" s="214"/>
      <c r="EM75" s="213"/>
      <c r="EN75" s="214"/>
      <c r="EO75" s="213"/>
      <c r="EP75" s="214"/>
      <c r="EQ75" s="213"/>
      <c r="ER75" s="214"/>
      <c r="ES75" s="213"/>
      <c r="ET75" s="214"/>
      <c r="EU75" s="213"/>
      <c r="EV75" s="339"/>
      <c r="EW75" s="811"/>
    </row>
    <row r="76" spans="1:153" ht="120" customHeight="1" thickBot="1" x14ac:dyDescent="0.3">
      <c r="A76" s="737">
        <v>71</v>
      </c>
      <c r="B76" s="783" t="s">
        <v>104</v>
      </c>
      <c r="C76" s="793" t="s">
        <v>226</v>
      </c>
      <c r="D76" s="381">
        <v>33</v>
      </c>
      <c r="E76" s="752">
        <v>0</v>
      </c>
      <c r="F76" s="230">
        <v>23</v>
      </c>
      <c r="G76" s="256">
        <v>1</v>
      </c>
      <c r="H76" s="256">
        <v>0</v>
      </c>
      <c r="I76" s="256">
        <v>2</v>
      </c>
      <c r="J76" s="257">
        <v>9</v>
      </c>
      <c r="K76" s="231">
        <f t="shared" si="85"/>
        <v>35</v>
      </c>
      <c r="L76" s="232">
        <v>0</v>
      </c>
      <c r="M76" s="232">
        <v>0</v>
      </c>
      <c r="N76" s="232">
        <v>0</v>
      </c>
      <c r="O76" s="232">
        <v>0</v>
      </c>
      <c r="P76" s="748">
        <v>0</v>
      </c>
      <c r="Q76" s="233"/>
      <c r="R76" s="233"/>
      <c r="S76" s="233"/>
      <c r="T76" s="233"/>
      <c r="U76" s="233"/>
      <c r="V76" s="233"/>
      <c r="W76" s="234"/>
      <c r="X76" s="258">
        <f t="shared" si="7"/>
        <v>0</v>
      </c>
      <c r="Y76" s="235">
        <v>5</v>
      </c>
      <c r="Z76" s="259">
        <v>2</v>
      </c>
      <c r="AA76" s="259">
        <v>5</v>
      </c>
      <c r="AB76" s="259">
        <v>3</v>
      </c>
      <c r="AC76" s="259">
        <v>8</v>
      </c>
      <c r="AD76" s="259"/>
      <c r="AE76" s="259"/>
      <c r="AF76" s="259"/>
      <c r="AG76" s="259"/>
      <c r="AH76" s="259"/>
      <c r="AI76" s="259"/>
      <c r="AJ76" s="260"/>
      <c r="AK76" s="236">
        <f t="shared" si="8"/>
        <v>23</v>
      </c>
      <c r="AL76" s="235">
        <v>1</v>
      </c>
      <c r="AM76" s="259">
        <v>2</v>
      </c>
      <c r="AN76" s="259">
        <v>1</v>
      </c>
      <c r="AO76" s="259">
        <v>0</v>
      </c>
      <c r="AP76" s="259">
        <v>1</v>
      </c>
      <c r="AQ76" s="259"/>
      <c r="AR76" s="259"/>
      <c r="AS76" s="259"/>
      <c r="AT76" s="259"/>
      <c r="AU76" s="259"/>
      <c r="AV76" s="259"/>
      <c r="AW76" s="260"/>
      <c r="AX76" s="236">
        <f t="shared" si="9"/>
        <v>5</v>
      </c>
      <c r="AY76" s="236">
        <f t="shared" si="10"/>
        <v>28</v>
      </c>
      <c r="AZ76" s="237">
        <f t="shared" si="80"/>
        <v>55</v>
      </c>
      <c r="BA76" s="238">
        <f t="shared" si="81"/>
        <v>9</v>
      </c>
      <c r="BB76" s="239">
        <f t="shared" si="82"/>
        <v>6</v>
      </c>
      <c r="BC76" s="422">
        <v>0</v>
      </c>
      <c r="BD76" s="423">
        <v>2</v>
      </c>
      <c r="BE76" s="423">
        <v>3</v>
      </c>
      <c r="BF76" s="423">
        <v>1</v>
      </c>
      <c r="BG76" s="423">
        <v>1</v>
      </c>
      <c r="BH76" s="423"/>
      <c r="BI76" s="423"/>
      <c r="BJ76" s="423"/>
      <c r="BK76" s="423"/>
      <c r="BL76" s="423"/>
      <c r="BM76" s="423"/>
      <c r="BN76" s="423"/>
      <c r="BO76" s="263">
        <f t="shared" si="11"/>
        <v>7</v>
      </c>
      <c r="BP76" s="240">
        <v>0</v>
      </c>
      <c r="BQ76" s="261">
        <v>0</v>
      </c>
      <c r="BR76" s="261">
        <v>0</v>
      </c>
      <c r="BS76" s="261">
        <v>0</v>
      </c>
      <c r="BT76" s="261">
        <v>0</v>
      </c>
      <c r="BU76" s="261"/>
      <c r="BV76" s="261"/>
      <c r="BW76" s="261"/>
      <c r="BX76" s="261"/>
      <c r="BY76" s="261"/>
      <c r="BZ76" s="261"/>
      <c r="CA76" s="262"/>
      <c r="CB76" s="263">
        <f t="shared" si="12"/>
        <v>0</v>
      </c>
      <c r="CC76" s="264">
        <v>0</v>
      </c>
      <c r="CD76" s="265">
        <v>0</v>
      </c>
      <c r="CE76" s="265">
        <v>3</v>
      </c>
      <c r="CF76" s="265">
        <v>0</v>
      </c>
      <c r="CG76" s="265">
        <v>1</v>
      </c>
      <c r="CH76" s="265"/>
      <c r="CI76" s="265"/>
      <c r="CJ76" s="265"/>
      <c r="CK76" s="265"/>
      <c r="CL76" s="265"/>
      <c r="CM76" s="265"/>
      <c r="CN76" s="266"/>
      <c r="CO76" s="267">
        <f t="shared" si="13"/>
        <v>4</v>
      </c>
      <c r="CP76" s="264">
        <v>0</v>
      </c>
      <c r="CQ76" s="265">
        <v>1</v>
      </c>
      <c r="CR76" s="265">
        <v>3</v>
      </c>
      <c r="CS76" s="265">
        <v>1</v>
      </c>
      <c r="CT76" s="265">
        <v>1</v>
      </c>
      <c r="CU76" s="265"/>
      <c r="CV76" s="265"/>
      <c r="CW76" s="265"/>
      <c r="CX76" s="265"/>
      <c r="CY76" s="265"/>
      <c r="CZ76" s="265"/>
      <c r="DA76" s="266"/>
      <c r="DB76" s="267">
        <f t="shared" si="14"/>
        <v>6</v>
      </c>
      <c r="DC76" s="542">
        <f t="shared" si="15"/>
        <v>44</v>
      </c>
      <c r="DD76" s="543">
        <f t="shared" si="70"/>
        <v>9</v>
      </c>
      <c r="DE76" s="544">
        <f t="shared" si="16"/>
        <v>0</v>
      </c>
      <c r="DF76" s="496">
        <f t="shared" si="26"/>
        <v>44</v>
      </c>
      <c r="DG76" s="241">
        <f t="shared" si="17"/>
        <v>7</v>
      </c>
      <c r="DH76" s="481">
        <f t="shared" si="44"/>
        <v>0</v>
      </c>
      <c r="DI76" s="482">
        <f t="shared" si="45"/>
        <v>9.0909090909090905E-3</v>
      </c>
      <c r="DJ76" s="482">
        <f t="shared" si="46"/>
        <v>1.3636363636363636E-2</v>
      </c>
      <c r="DK76" s="482">
        <f t="shared" si="47"/>
        <v>4.5454545454545452E-3</v>
      </c>
      <c r="DL76" s="482">
        <f t="shared" si="83"/>
        <v>4.5454545454545452E-3</v>
      </c>
      <c r="DM76" s="483"/>
      <c r="DN76" s="483"/>
      <c r="DO76" s="483"/>
      <c r="DP76" s="483"/>
      <c r="DQ76" s="483"/>
      <c r="DR76" s="484"/>
      <c r="DS76" s="485"/>
      <c r="DT76" s="610">
        <f t="shared" si="84"/>
        <v>3.1818181818181822E-2</v>
      </c>
      <c r="DU76" s="236">
        <v>220</v>
      </c>
      <c r="DV76" s="236">
        <f>DU76/12</f>
        <v>18.333333333333332</v>
      </c>
      <c r="DW76" s="509">
        <f t="shared" si="23"/>
        <v>286</v>
      </c>
      <c r="DX76" s="510">
        <f t="shared" si="24"/>
        <v>374</v>
      </c>
      <c r="DY76" s="242">
        <v>20</v>
      </c>
      <c r="DZ76" s="243">
        <v>0</v>
      </c>
      <c r="EA76" s="242">
        <v>34</v>
      </c>
      <c r="EB76" s="243">
        <v>3</v>
      </c>
      <c r="EC76" s="242">
        <v>47</v>
      </c>
      <c r="ED76" s="823">
        <v>7</v>
      </c>
      <c r="EE76" s="242">
        <v>48</v>
      </c>
      <c r="EF76" s="243">
        <v>7</v>
      </c>
      <c r="EG76" s="526">
        <v>82</v>
      </c>
      <c r="EH76" s="823">
        <v>8</v>
      </c>
      <c r="EI76" s="298"/>
      <c r="EJ76" s="299"/>
      <c r="EK76" s="298"/>
      <c r="EL76" s="299"/>
      <c r="EM76" s="298"/>
      <c r="EN76" s="299"/>
      <c r="EO76" s="298"/>
      <c r="EP76" s="299"/>
      <c r="EQ76" s="298"/>
      <c r="ER76" s="299"/>
      <c r="ES76" s="298"/>
      <c r="ET76" s="299"/>
      <c r="EU76" s="298"/>
      <c r="EV76" s="329"/>
      <c r="EW76" s="811"/>
    </row>
    <row r="77" spans="1:153" ht="120" customHeight="1" thickTop="1" x14ac:dyDescent="0.25">
      <c r="A77" s="718">
        <v>72</v>
      </c>
      <c r="B77" s="786" t="s">
        <v>105</v>
      </c>
      <c r="C77" s="796" t="s">
        <v>227</v>
      </c>
      <c r="D77" s="551">
        <v>1074</v>
      </c>
      <c r="E77" s="755">
        <v>8</v>
      </c>
      <c r="F77" s="103">
        <v>603</v>
      </c>
      <c r="G77" s="144">
        <v>417</v>
      </c>
      <c r="H77" s="144">
        <v>54</v>
      </c>
      <c r="I77" s="669">
        <v>10</v>
      </c>
      <c r="J77" s="670">
        <v>0</v>
      </c>
      <c r="K77" s="106">
        <f t="shared" si="85"/>
        <v>1084</v>
      </c>
      <c r="L77" s="270">
        <v>30</v>
      </c>
      <c r="M77" s="270">
        <v>15</v>
      </c>
      <c r="N77" s="270">
        <v>89</v>
      </c>
      <c r="O77" s="270">
        <v>124</v>
      </c>
      <c r="P77" s="744">
        <v>163</v>
      </c>
      <c r="Q77" s="107"/>
      <c r="R77" s="107"/>
      <c r="S77" s="107"/>
      <c r="T77" s="107"/>
      <c r="U77" s="107"/>
      <c r="V77" s="107"/>
      <c r="W77" s="108"/>
      <c r="X77" s="145">
        <f t="shared" si="7"/>
        <v>421</v>
      </c>
      <c r="Y77" s="109">
        <v>65</v>
      </c>
      <c r="Z77" s="146">
        <v>39</v>
      </c>
      <c r="AA77" s="146">
        <v>89</v>
      </c>
      <c r="AB77" s="146">
        <v>58</v>
      </c>
      <c r="AC77" s="146">
        <v>74</v>
      </c>
      <c r="AD77" s="146"/>
      <c r="AE77" s="146"/>
      <c r="AF77" s="146"/>
      <c r="AG77" s="146"/>
      <c r="AH77" s="146"/>
      <c r="AI77" s="146"/>
      <c r="AJ77" s="147"/>
      <c r="AK77" s="110">
        <f t="shared" si="8"/>
        <v>325</v>
      </c>
      <c r="AL77" s="109">
        <v>13</v>
      </c>
      <c r="AM77" s="146">
        <v>22</v>
      </c>
      <c r="AN77" s="146">
        <v>19</v>
      </c>
      <c r="AO77" s="146">
        <v>12</v>
      </c>
      <c r="AP77" s="146">
        <v>17</v>
      </c>
      <c r="AQ77" s="146"/>
      <c r="AR77" s="146"/>
      <c r="AS77" s="146"/>
      <c r="AT77" s="146"/>
      <c r="AU77" s="146"/>
      <c r="AV77" s="146"/>
      <c r="AW77" s="147"/>
      <c r="AX77" s="110">
        <f t="shared" si="9"/>
        <v>83</v>
      </c>
      <c r="AY77" s="110">
        <f t="shared" si="10"/>
        <v>408</v>
      </c>
      <c r="AZ77" s="557">
        <f t="shared" si="80"/>
        <v>928</v>
      </c>
      <c r="BA77" s="558">
        <f t="shared" si="81"/>
        <v>0</v>
      </c>
      <c r="BB77" s="559">
        <f t="shared" si="82"/>
        <v>500</v>
      </c>
      <c r="BC77" s="560">
        <v>50</v>
      </c>
      <c r="BD77" s="561">
        <v>21</v>
      </c>
      <c r="BE77" s="561">
        <v>75</v>
      </c>
      <c r="BF77" s="561">
        <v>50</v>
      </c>
      <c r="BG77" s="561">
        <v>48</v>
      </c>
      <c r="BH77" s="561"/>
      <c r="BI77" s="561"/>
      <c r="BJ77" s="561"/>
      <c r="BK77" s="561"/>
      <c r="BL77" s="561"/>
      <c r="BM77" s="561"/>
      <c r="BN77" s="561"/>
      <c r="BO77" s="150">
        <f t="shared" si="11"/>
        <v>244</v>
      </c>
      <c r="BP77" s="114">
        <v>7</v>
      </c>
      <c r="BQ77" s="148">
        <v>2</v>
      </c>
      <c r="BR77" s="148">
        <v>1</v>
      </c>
      <c r="BS77" s="148">
        <v>1</v>
      </c>
      <c r="BT77" s="148">
        <v>0</v>
      </c>
      <c r="BU77" s="148"/>
      <c r="BV77" s="148"/>
      <c r="BW77" s="148"/>
      <c r="BX77" s="148"/>
      <c r="BY77" s="148"/>
      <c r="BZ77" s="148"/>
      <c r="CA77" s="149"/>
      <c r="CB77" s="150">
        <f t="shared" si="12"/>
        <v>11</v>
      </c>
      <c r="CC77" s="151">
        <v>0</v>
      </c>
      <c r="CD77" s="152">
        <v>0</v>
      </c>
      <c r="CE77" s="152">
        <v>1</v>
      </c>
      <c r="CF77" s="152">
        <v>2</v>
      </c>
      <c r="CG77" s="152">
        <v>3</v>
      </c>
      <c r="CH77" s="152"/>
      <c r="CI77" s="152"/>
      <c r="CJ77" s="152"/>
      <c r="CK77" s="152"/>
      <c r="CL77" s="152"/>
      <c r="CM77" s="152"/>
      <c r="CN77" s="153"/>
      <c r="CO77" s="154">
        <f t="shared" si="13"/>
        <v>6</v>
      </c>
      <c r="CP77" s="151">
        <v>0</v>
      </c>
      <c r="CQ77" s="152">
        <v>6</v>
      </c>
      <c r="CR77" s="152">
        <v>12</v>
      </c>
      <c r="CS77" s="152">
        <v>9</v>
      </c>
      <c r="CT77" s="152">
        <v>10</v>
      </c>
      <c r="CU77" s="152"/>
      <c r="CV77" s="152"/>
      <c r="CW77" s="152"/>
      <c r="CX77" s="152"/>
      <c r="CY77" s="152"/>
      <c r="CZ77" s="152"/>
      <c r="DA77" s="153"/>
      <c r="DB77" s="154">
        <f t="shared" si="14"/>
        <v>37</v>
      </c>
      <c r="DC77" s="570">
        <f t="shared" si="15"/>
        <v>678</v>
      </c>
      <c r="DD77" s="571">
        <f t="shared" si="70"/>
        <v>0</v>
      </c>
      <c r="DE77" s="572">
        <f t="shared" si="16"/>
        <v>452</v>
      </c>
      <c r="DF77" s="573">
        <f t="shared" ref="DF77" si="86">SUM(DC77:DE77)-DD77</f>
        <v>1130</v>
      </c>
      <c r="DG77" s="116">
        <f t="shared" si="17"/>
        <v>244</v>
      </c>
      <c r="DH77" s="574">
        <f t="shared" si="44"/>
        <v>0.12987012987012986</v>
      </c>
      <c r="DI77" s="575">
        <f t="shared" si="45"/>
        <v>5.4545454545454543E-2</v>
      </c>
      <c r="DJ77" s="575">
        <f t="shared" si="46"/>
        <v>0.19480519480519481</v>
      </c>
      <c r="DK77" s="575">
        <f t="shared" si="47"/>
        <v>0.12987012987012986</v>
      </c>
      <c r="DL77" s="575">
        <f t="shared" si="83"/>
        <v>0.12467532467532468</v>
      </c>
      <c r="DM77" s="576"/>
      <c r="DN77" s="576"/>
      <c r="DO77" s="576"/>
      <c r="DP77" s="576"/>
      <c r="DQ77" s="576"/>
      <c r="DR77" s="577"/>
      <c r="DS77" s="578"/>
      <c r="DT77" s="579">
        <f t="shared" si="84"/>
        <v>0.63376623376623376</v>
      </c>
      <c r="DU77" s="110">
        <v>385</v>
      </c>
      <c r="DV77" s="110">
        <f>DU77/12</f>
        <v>32.083333333333336</v>
      </c>
      <c r="DW77" s="580">
        <f t="shared" si="23"/>
        <v>500.5</v>
      </c>
      <c r="DX77" s="581">
        <f t="shared" si="24"/>
        <v>654.5</v>
      </c>
      <c r="DY77" s="119">
        <v>68</v>
      </c>
      <c r="DZ77" s="120">
        <v>57</v>
      </c>
      <c r="EA77" s="119">
        <v>136</v>
      </c>
      <c r="EB77" s="120">
        <v>81</v>
      </c>
      <c r="EC77" s="119">
        <v>227</v>
      </c>
      <c r="ED77" s="819">
        <v>141</v>
      </c>
      <c r="EE77" s="119">
        <v>285</v>
      </c>
      <c r="EF77" s="120">
        <v>174</v>
      </c>
      <c r="EG77" s="528">
        <v>422</v>
      </c>
      <c r="EH77" s="819">
        <v>210</v>
      </c>
      <c r="EI77" s="119"/>
      <c r="EJ77" s="120"/>
      <c r="EK77" s="119"/>
      <c r="EL77" s="120"/>
      <c r="EM77" s="119"/>
      <c r="EN77" s="120"/>
      <c r="EO77" s="119"/>
      <c r="EP77" s="120"/>
      <c r="EQ77" s="119"/>
      <c r="ER77" s="120"/>
      <c r="ES77" s="119"/>
      <c r="ET77" s="120"/>
      <c r="EU77" s="119"/>
      <c r="EV77" s="121"/>
      <c r="EW77" s="811"/>
    </row>
    <row r="78" spans="1:153" ht="120" customHeight="1" x14ac:dyDescent="0.25">
      <c r="A78" s="717">
        <v>73</v>
      </c>
      <c r="B78" s="782" t="s">
        <v>106</v>
      </c>
      <c r="C78" s="792" t="s">
        <v>228</v>
      </c>
      <c r="D78" s="377">
        <v>1074</v>
      </c>
      <c r="E78" s="751">
        <v>4</v>
      </c>
      <c r="F78" s="10">
        <v>613</v>
      </c>
      <c r="G78" s="11">
        <v>422</v>
      </c>
      <c r="H78" s="11">
        <v>39</v>
      </c>
      <c r="I78" s="67">
        <v>17</v>
      </c>
      <c r="J78" s="68">
        <v>0</v>
      </c>
      <c r="K78" s="14">
        <f t="shared" si="85"/>
        <v>1091</v>
      </c>
      <c r="L78" s="15">
        <v>30</v>
      </c>
      <c r="M78" s="15">
        <v>18</v>
      </c>
      <c r="N78" s="15">
        <v>88</v>
      </c>
      <c r="O78" s="15">
        <v>127</v>
      </c>
      <c r="P78" s="739">
        <v>172</v>
      </c>
      <c r="Q78" s="16"/>
      <c r="R78" s="16"/>
      <c r="S78" s="16"/>
      <c r="T78" s="16"/>
      <c r="U78" s="16"/>
      <c r="V78" s="16"/>
      <c r="W78" s="17"/>
      <c r="X78" s="18">
        <f t="shared" si="7"/>
        <v>435</v>
      </c>
      <c r="Y78" s="19">
        <v>54</v>
      </c>
      <c r="Z78" s="20">
        <v>45</v>
      </c>
      <c r="AA78" s="20">
        <v>71</v>
      </c>
      <c r="AB78" s="20">
        <v>63</v>
      </c>
      <c r="AC78" s="20">
        <v>72</v>
      </c>
      <c r="AD78" s="20"/>
      <c r="AE78" s="20"/>
      <c r="AF78" s="20"/>
      <c r="AG78" s="20"/>
      <c r="AH78" s="20"/>
      <c r="AI78" s="20"/>
      <c r="AJ78" s="21"/>
      <c r="AK78" s="22">
        <f t="shared" si="8"/>
        <v>305</v>
      </c>
      <c r="AL78" s="19">
        <v>12</v>
      </c>
      <c r="AM78" s="20">
        <v>14</v>
      </c>
      <c r="AN78" s="20">
        <v>14</v>
      </c>
      <c r="AO78" s="20">
        <v>9</v>
      </c>
      <c r="AP78" s="20">
        <v>14</v>
      </c>
      <c r="AQ78" s="20"/>
      <c r="AR78" s="20"/>
      <c r="AS78" s="20"/>
      <c r="AT78" s="20"/>
      <c r="AU78" s="20"/>
      <c r="AV78" s="20"/>
      <c r="AW78" s="21"/>
      <c r="AX78" s="22">
        <f t="shared" si="9"/>
        <v>63</v>
      </c>
      <c r="AY78" s="22">
        <f t="shared" si="10"/>
        <v>368</v>
      </c>
      <c r="AZ78" s="205">
        <f t="shared" si="80"/>
        <v>918</v>
      </c>
      <c r="BA78" s="206">
        <f t="shared" si="81"/>
        <v>0</v>
      </c>
      <c r="BB78" s="207">
        <f t="shared" si="82"/>
        <v>485</v>
      </c>
      <c r="BC78" s="384">
        <v>46</v>
      </c>
      <c r="BD78" s="385">
        <v>32</v>
      </c>
      <c r="BE78" s="385">
        <v>53</v>
      </c>
      <c r="BF78" s="385">
        <v>49</v>
      </c>
      <c r="BG78" s="385">
        <v>30</v>
      </c>
      <c r="BH78" s="385"/>
      <c r="BI78" s="385"/>
      <c r="BJ78" s="385"/>
      <c r="BK78" s="385"/>
      <c r="BL78" s="385"/>
      <c r="BM78" s="385"/>
      <c r="BN78" s="385"/>
      <c r="BO78" s="26">
        <f t="shared" si="11"/>
        <v>210</v>
      </c>
      <c r="BP78" s="23">
        <v>1</v>
      </c>
      <c r="BQ78" s="24">
        <v>1</v>
      </c>
      <c r="BR78" s="24">
        <v>0</v>
      </c>
      <c r="BS78" s="24">
        <v>0</v>
      </c>
      <c r="BT78" s="24">
        <v>1</v>
      </c>
      <c r="BU78" s="24"/>
      <c r="BV78" s="24"/>
      <c r="BW78" s="24"/>
      <c r="BX78" s="24"/>
      <c r="BY78" s="24"/>
      <c r="BZ78" s="24"/>
      <c r="CA78" s="25"/>
      <c r="CB78" s="26">
        <f t="shared" si="12"/>
        <v>3</v>
      </c>
      <c r="CC78" s="27">
        <v>0</v>
      </c>
      <c r="CD78" s="28">
        <v>0</v>
      </c>
      <c r="CE78" s="28">
        <v>1</v>
      </c>
      <c r="CF78" s="28">
        <v>1</v>
      </c>
      <c r="CG78" s="28">
        <v>1</v>
      </c>
      <c r="CH78" s="28"/>
      <c r="CI78" s="28"/>
      <c r="CJ78" s="28"/>
      <c r="CK78" s="28"/>
      <c r="CL78" s="28"/>
      <c r="CM78" s="28"/>
      <c r="CN78" s="29"/>
      <c r="CO78" s="30">
        <f t="shared" si="13"/>
        <v>3</v>
      </c>
      <c r="CP78" s="27">
        <v>0</v>
      </c>
      <c r="CQ78" s="28">
        <v>6</v>
      </c>
      <c r="CR78" s="28">
        <v>8</v>
      </c>
      <c r="CS78" s="28">
        <v>5</v>
      </c>
      <c r="CT78" s="28">
        <v>11</v>
      </c>
      <c r="CU78" s="28"/>
      <c r="CV78" s="28"/>
      <c r="CW78" s="28"/>
      <c r="CX78" s="28"/>
      <c r="CY78" s="28"/>
      <c r="CZ78" s="28"/>
      <c r="DA78" s="29"/>
      <c r="DB78" s="30">
        <f t="shared" si="14"/>
        <v>30</v>
      </c>
      <c r="DC78" s="532">
        <f t="shared" si="15"/>
        <v>705</v>
      </c>
      <c r="DD78" s="533">
        <f t="shared" si="70"/>
        <v>0</v>
      </c>
      <c r="DE78" s="534">
        <f t="shared" si="16"/>
        <v>452</v>
      </c>
      <c r="DF78" s="492">
        <f t="shared" ref="DF78:DF87" si="87">SUM(DC78:DE78)-DD78</f>
        <v>1157</v>
      </c>
      <c r="DG78" s="33">
        <f t="shared" si="17"/>
        <v>210</v>
      </c>
      <c r="DH78" s="461">
        <f t="shared" si="44"/>
        <v>0.11948051948051948</v>
      </c>
      <c r="DI78" s="462">
        <f t="shared" si="45"/>
        <v>8.3116883116883117E-2</v>
      </c>
      <c r="DJ78" s="462">
        <f t="shared" si="46"/>
        <v>0.13766233766233765</v>
      </c>
      <c r="DK78" s="462">
        <f t="shared" si="47"/>
        <v>0.12727272727272726</v>
      </c>
      <c r="DL78" s="462">
        <f t="shared" si="83"/>
        <v>7.792207792207792E-2</v>
      </c>
      <c r="DM78" s="463"/>
      <c r="DN78" s="463"/>
      <c r="DO78" s="463"/>
      <c r="DP78" s="463"/>
      <c r="DQ78" s="463"/>
      <c r="DR78" s="464"/>
      <c r="DS78" s="465"/>
      <c r="DT78" s="525">
        <f t="shared" si="84"/>
        <v>0.54545454545454541</v>
      </c>
      <c r="DU78" s="22">
        <v>385</v>
      </c>
      <c r="DV78" s="22">
        <f t="shared" ref="DV78:DV92" si="88">DU78/12</f>
        <v>32.083333333333336</v>
      </c>
      <c r="DW78" s="501">
        <f t="shared" si="23"/>
        <v>500.5</v>
      </c>
      <c r="DX78" s="502">
        <f t="shared" si="24"/>
        <v>654.5</v>
      </c>
      <c r="DY78" s="34">
        <v>88</v>
      </c>
      <c r="DZ78" s="35">
        <v>39</v>
      </c>
      <c r="EA78" s="34">
        <v>150</v>
      </c>
      <c r="EB78" s="35">
        <v>66</v>
      </c>
      <c r="EC78" s="34">
        <v>237</v>
      </c>
      <c r="ED78" s="814">
        <v>111</v>
      </c>
      <c r="EE78" s="34">
        <v>311</v>
      </c>
      <c r="EF78" s="35">
        <v>152</v>
      </c>
      <c r="EG78" s="327">
        <v>452</v>
      </c>
      <c r="EH78" s="814">
        <v>178</v>
      </c>
      <c r="EI78" s="34"/>
      <c r="EJ78" s="35"/>
      <c r="EK78" s="34"/>
      <c r="EL78" s="35"/>
      <c r="EM78" s="34"/>
      <c r="EN78" s="35"/>
      <c r="EO78" s="34"/>
      <c r="EP78" s="35"/>
      <c r="EQ78" s="34"/>
      <c r="ER78" s="35"/>
      <c r="ES78" s="34"/>
      <c r="ET78" s="35"/>
      <c r="EU78" s="34"/>
      <c r="EV78" s="38"/>
      <c r="EW78" s="811"/>
    </row>
    <row r="79" spans="1:153" ht="120" customHeight="1" x14ac:dyDescent="0.25">
      <c r="A79" s="717">
        <v>74</v>
      </c>
      <c r="B79" s="782" t="s">
        <v>107</v>
      </c>
      <c r="C79" s="792" t="s">
        <v>229</v>
      </c>
      <c r="D79" s="377">
        <v>1726</v>
      </c>
      <c r="E79" s="751">
        <v>3</v>
      </c>
      <c r="F79" s="10">
        <v>314</v>
      </c>
      <c r="G79" s="11">
        <v>1269</v>
      </c>
      <c r="H79" s="11">
        <v>143</v>
      </c>
      <c r="I79" s="67">
        <v>244</v>
      </c>
      <c r="J79" s="68">
        <v>0</v>
      </c>
      <c r="K79" s="14">
        <f t="shared" si="85"/>
        <v>1970</v>
      </c>
      <c r="L79" s="15">
        <v>73</v>
      </c>
      <c r="M79" s="15">
        <v>21</v>
      </c>
      <c r="N79" s="15">
        <v>170</v>
      </c>
      <c r="O79" s="15">
        <v>230</v>
      </c>
      <c r="P79" s="739">
        <v>283</v>
      </c>
      <c r="Q79" s="16"/>
      <c r="R79" s="16"/>
      <c r="S79" s="16"/>
      <c r="T79" s="16"/>
      <c r="U79" s="16"/>
      <c r="V79" s="16"/>
      <c r="W79" s="17"/>
      <c r="X79" s="18">
        <f t="shared" si="7"/>
        <v>777</v>
      </c>
      <c r="Y79" s="19">
        <v>27</v>
      </c>
      <c r="Z79" s="20">
        <v>57</v>
      </c>
      <c r="AA79" s="20">
        <v>220</v>
      </c>
      <c r="AB79" s="20">
        <v>181</v>
      </c>
      <c r="AC79" s="20">
        <v>75</v>
      </c>
      <c r="AD79" s="20"/>
      <c r="AE79" s="20"/>
      <c r="AF79" s="20"/>
      <c r="AG79" s="20"/>
      <c r="AH79" s="20"/>
      <c r="AI79" s="20"/>
      <c r="AJ79" s="21"/>
      <c r="AK79" s="22">
        <f t="shared" si="8"/>
        <v>560</v>
      </c>
      <c r="AL79" s="19">
        <v>34</v>
      </c>
      <c r="AM79" s="20">
        <v>25</v>
      </c>
      <c r="AN79" s="20">
        <v>32</v>
      </c>
      <c r="AO79" s="20">
        <v>47</v>
      </c>
      <c r="AP79" s="20">
        <v>20</v>
      </c>
      <c r="AQ79" s="20"/>
      <c r="AR79" s="20"/>
      <c r="AS79" s="20"/>
      <c r="AT79" s="20"/>
      <c r="AU79" s="20"/>
      <c r="AV79" s="20"/>
      <c r="AW79" s="21"/>
      <c r="AX79" s="22">
        <f t="shared" si="9"/>
        <v>158</v>
      </c>
      <c r="AY79" s="22">
        <f t="shared" si="10"/>
        <v>718</v>
      </c>
      <c r="AZ79" s="205">
        <f t="shared" si="80"/>
        <v>874</v>
      </c>
      <c r="BA79" s="206">
        <f t="shared" si="81"/>
        <v>0</v>
      </c>
      <c r="BB79" s="207">
        <f t="shared" si="82"/>
        <v>1427</v>
      </c>
      <c r="BC79" s="384">
        <v>90</v>
      </c>
      <c r="BD79" s="385">
        <v>7</v>
      </c>
      <c r="BE79" s="385">
        <v>145</v>
      </c>
      <c r="BF79" s="385">
        <v>68</v>
      </c>
      <c r="BG79" s="385">
        <v>145</v>
      </c>
      <c r="BH79" s="385"/>
      <c r="BI79" s="385"/>
      <c r="BJ79" s="385"/>
      <c r="BK79" s="385"/>
      <c r="BL79" s="385"/>
      <c r="BM79" s="385"/>
      <c r="BN79" s="385"/>
      <c r="BO79" s="26">
        <f t="shared" si="11"/>
        <v>455</v>
      </c>
      <c r="BP79" s="23">
        <v>1</v>
      </c>
      <c r="BQ79" s="24">
        <v>1</v>
      </c>
      <c r="BR79" s="24">
        <v>2</v>
      </c>
      <c r="BS79" s="24">
        <v>10</v>
      </c>
      <c r="BT79" s="24">
        <v>6</v>
      </c>
      <c r="BU79" s="24"/>
      <c r="BV79" s="24"/>
      <c r="BW79" s="24"/>
      <c r="BX79" s="24"/>
      <c r="BY79" s="24"/>
      <c r="BZ79" s="24"/>
      <c r="CA79" s="25"/>
      <c r="CB79" s="26">
        <f t="shared" si="12"/>
        <v>20</v>
      </c>
      <c r="CC79" s="27">
        <v>0</v>
      </c>
      <c r="CD79" s="28">
        <v>0</v>
      </c>
      <c r="CE79" s="28">
        <v>1</v>
      </c>
      <c r="CF79" s="28">
        <v>0</v>
      </c>
      <c r="CG79" s="28">
        <v>3</v>
      </c>
      <c r="CH79" s="28"/>
      <c r="CI79" s="28"/>
      <c r="CJ79" s="28"/>
      <c r="CK79" s="28"/>
      <c r="CL79" s="28"/>
      <c r="CM79" s="28"/>
      <c r="CN79" s="29"/>
      <c r="CO79" s="30">
        <f t="shared" si="13"/>
        <v>4</v>
      </c>
      <c r="CP79" s="27">
        <v>2</v>
      </c>
      <c r="CQ79" s="28">
        <v>0</v>
      </c>
      <c r="CR79" s="28">
        <v>18</v>
      </c>
      <c r="CS79" s="28">
        <v>68</v>
      </c>
      <c r="CT79" s="28">
        <v>16</v>
      </c>
      <c r="CU79" s="28"/>
      <c r="CV79" s="28"/>
      <c r="CW79" s="28"/>
      <c r="CX79" s="28"/>
      <c r="CY79" s="28"/>
      <c r="CZ79" s="28"/>
      <c r="DA79" s="29"/>
      <c r="DB79" s="30">
        <f t="shared" si="14"/>
        <v>104</v>
      </c>
      <c r="DC79" s="532">
        <f t="shared" si="15"/>
        <v>415</v>
      </c>
      <c r="DD79" s="533">
        <f t="shared" si="70"/>
        <v>0</v>
      </c>
      <c r="DE79" s="534">
        <f t="shared" si="16"/>
        <v>1303</v>
      </c>
      <c r="DF79" s="492">
        <f t="shared" si="87"/>
        <v>1718</v>
      </c>
      <c r="DG79" s="33">
        <f t="shared" si="17"/>
        <v>455</v>
      </c>
      <c r="DH79" s="461">
        <f t="shared" si="44"/>
        <v>0.12587412587412589</v>
      </c>
      <c r="DI79" s="462">
        <f t="shared" si="45"/>
        <v>9.7902097902097911E-3</v>
      </c>
      <c r="DJ79" s="462">
        <f t="shared" si="46"/>
        <v>0.20279720279720279</v>
      </c>
      <c r="DK79" s="462">
        <f t="shared" si="47"/>
        <v>9.5104895104895101E-2</v>
      </c>
      <c r="DL79" s="462">
        <f t="shared" si="83"/>
        <v>0.20279720279720279</v>
      </c>
      <c r="DM79" s="463"/>
      <c r="DN79" s="463"/>
      <c r="DO79" s="463"/>
      <c r="DP79" s="463"/>
      <c r="DQ79" s="463"/>
      <c r="DR79" s="464"/>
      <c r="DS79" s="465"/>
      <c r="DT79" s="525">
        <f t="shared" si="84"/>
        <v>0.63636363636363635</v>
      </c>
      <c r="DU79" s="22">
        <v>715</v>
      </c>
      <c r="DV79" s="22">
        <f t="shared" si="88"/>
        <v>59.583333333333336</v>
      </c>
      <c r="DW79" s="501">
        <f t="shared" si="23"/>
        <v>929.5</v>
      </c>
      <c r="DX79" s="502">
        <f t="shared" si="24"/>
        <v>1215.5</v>
      </c>
      <c r="DY79" s="34">
        <v>51</v>
      </c>
      <c r="DZ79" s="35">
        <v>3</v>
      </c>
      <c r="EA79" s="34">
        <v>145</v>
      </c>
      <c r="EB79" s="35">
        <v>7</v>
      </c>
      <c r="EC79" s="34">
        <v>188</v>
      </c>
      <c r="ED79" s="814">
        <v>26</v>
      </c>
      <c r="EE79" s="34">
        <v>239</v>
      </c>
      <c r="EF79" s="35">
        <v>34</v>
      </c>
      <c r="EG79" s="327">
        <v>338</v>
      </c>
      <c r="EH79" s="814">
        <v>43</v>
      </c>
      <c r="EI79" s="34"/>
      <c r="EJ79" s="35"/>
      <c r="EK79" s="34"/>
      <c r="EL79" s="35"/>
      <c r="EM79" s="34"/>
      <c r="EN79" s="35"/>
      <c r="EO79" s="34"/>
      <c r="EP79" s="35"/>
      <c r="EQ79" s="34"/>
      <c r="ER79" s="35"/>
      <c r="ES79" s="34"/>
      <c r="ET79" s="35"/>
      <c r="EU79" s="34"/>
      <c r="EV79" s="38"/>
      <c r="EW79" s="811"/>
    </row>
    <row r="80" spans="1:153" ht="120" customHeight="1" x14ac:dyDescent="0.25">
      <c r="A80" s="717">
        <v>75</v>
      </c>
      <c r="B80" s="782" t="s">
        <v>108</v>
      </c>
      <c r="C80" s="792" t="s">
        <v>230</v>
      </c>
      <c r="D80" s="377">
        <v>1748</v>
      </c>
      <c r="E80" s="751">
        <v>2</v>
      </c>
      <c r="F80" s="10">
        <v>406</v>
      </c>
      <c r="G80" s="11">
        <v>1162</v>
      </c>
      <c r="H80" s="11">
        <v>180</v>
      </c>
      <c r="I80" s="67">
        <v>290</v>
      </c>
      <c r="J80" s="68">
        <v>0</v>
      </c>
      <c r="K80" s="14">
        <f t="shared" si="85"/>
        <v>2038</v>
      </c>
      <c r="L80" s="15">
        <v>73</v>
      </c>
      <c r="M80" s="15">
        <v>18</v>
      </c>
      <c r="N80" s="15">
        <v>166</v>
      </c>
      <c r="O80" s="15">
        <v>225</v>
      </c>
      <c r="P80" s="739">
        <v>279</v>
      </c>
      <c r="Q80" s="16"/>
      <c r="R80" s="16"/>
      <c r="S80" s="16"/>
      <c r="T80" s="16"/>
      <c r="U80" s="16"/>
      <c r="V80" s="16"/>
      <c r="W80" s="17"/>
      <c r="X80" s="18">
        <f t="shared" si="7"/>
        <v>761</v>
      </c>
      <c r="Y80" s="19">
        <v>24</v>
      </c>
      <c r="Z80" s="20">
        <v>90</v>
      </c>
      <c r="AA80" s="20">
        <v>243</v>
      </c>
      <c r="AB80" s="20">
        <v>119</v>
      </c>
      <c r="AC80" s="20">
        <v>84</v>
      </c>
      <c r="AD80" s="20"/>
      <c r="AE80" s="20"/>
      <c r="AF80" s="20"/>
      <c r="AG80" s="20"/>
      <c r="AH80" s="20"/>
      <c r="AI80" s="20"/>
      <c r="AJ80" s="21"/>
      <c r="AK80" s="22">
        <f t="shared" si="8"/>
        <v>560</v>
      </c>
      <c r="AL80" s="19">
        <v>31</v>
      </c>
      <c r="AM80" s="20">
        <v>21</v>
      </c>
      <c r="AN80" s="20">
        <v>47</v>
      </c>
      <c r="AO80" s="20">
        <v>49</v>
      </c>
      <c r="AP80" s="20">
        <v>29</v>
      </c>
      <c r="AQ80" s="20"/>
      <c r="AR80" s="20"/>
      <c r="AS80" s="20"/>
      <c r="AT80" s="20"/>
      <c r="AU80" s="20"/>
      <c r="AV80" s="20"/>
      <c r="AW80" s="21"/>
      <c r="AX80" s="22">
        <f t="shared" si="9"/>
        <v>177</v>
      </c>
      <c r="AY80" s="22">
        <f t="shared" si="10"/>
        <v>737</v>
      </c>
      <c r="AZ80" s="205">
        <f t="shared" si="80"/>
        <v>966</v>
      </c>
      <c r="BA80" s="206">
        <f t="shared" si="81"/>
        <v>0</v>
      </c>
      <c r="BB80" s="207">
        <f t="shared" si="82"/>
        <v>1339</v>
      </c>
      <c r="BC80" s="384">
        <v>103</v>
      </c>
      <c r="BD80" s="385">
        <v>27</v>
      </c>
      <c r="BE80" s="385">
        <v>114</v>
      </c>
      <c r="BF80" s="385">
        <v>133</v>
      </c>
      <c r="BG80" s="385">
        <v>158</v>
      </c>
      <c r="BH80" s="385"/>
      <c r="BI80" s="385"/>
      <c r="BJ80" s="385"/>
      <c r="BK80" s="385"/>
      <c r="BL80" s="385"/>
      <c r="BM80" s="385"/>
      <c r="BN80" s="385"/>
      <c r="BO80" s="26">
        <f t="shared" si="11"/>
        <v>535</v>
      </c>
      <c r="BP80" s="23">
        <v>0</v>
      </c>
      <c r="BQ80" s="24">
        <v>1</v>
      </c>
      <c r="BR80" s="24">
        <v>8</v>
      </c>
      <c r="BS80" s="24">
        <v>6</v>
      </c>
      <c r="BT80" s="24">
        <v>1</v>
      </c>
      <c r="BU80" s="24"/>
      <c r="BV80" s="24"/>
      <c r="BW80" s="24"/>
      <c r="BX80" s="24"/>
      <c r="BY80" s="24"/>
      <c r="BZ80" s="24"/>
      <c r="CA80" s="25"/>
      <c r="CB80" s="26">
        <f t="shared" si="12"/>
        <v>16</v>
      </c>
      <c r="CC80" s="27">
        <v>0</v>
      </c>
      <c r="CD80" s="28">
        <v>0</v>
      </c>
      <c r="CE80" s="28">
        <v>1</v>
      </c>
      <c r="CF80" s="28">
        <v>0</v>
      </c>
      <c r="CG80" s="28">
        <v>0</v>
      </c>
      <c r="CH80" s="28"/>
      <c r="CI80" s="28"/>
      <c r="CJ80" s="28"/>
      <c r="CK80" s="28"/>
      <c r="CL80" s="28"/>
      <c r="CM80" s="28"/>
      <c r="CN80" s="29"/>
      <c r="CO80" s="30">
        <f t="shared" si="13"/>
        <v>1</v>
      </c>
      <c r="CP80" s="27">
        <v>0</v>
      </c>
      <c r="CQ80" s="28">
        <v>0</v>
      </c>
      <c r="CR80" s="28">
        <v>36</v>
      </c>
      <c r="CS80" s="28">
        <v>98</v>
      </c>
      <c r="CT80" s="28">
        <v>31</v>
      </c>
      <c r="CU80" s="28"/>
      <c r="CV80" s="28"/>
      <c r="CW80" s="28"/>
      <c r="CX80" s="28"/>
      <c r="CY80" s="28"/>
      <c r="CZ80" s="28"/>
      <c r="DA80" s="29"/>
      <c r="DB80" s="30">
        <f t="shared" si="14"/>
        <v>165</v>
      </c>
      <c r="DC80" s="532">
        <f t="shared" si="15"/>
        <v>430</v>
      </c>
      <c r="DD80" s="533">
        <f t="shared" si="70"/>
        <v>0</v>
      </c>
      <c r="DE80" s="534">
        <f t="shared" si="16"/>
        <v>1158</v>
      </c>
      <c r="DF80" s="492">
        <f t="shared" si="87"/>
        <v>1588</v>
      </c>
      <c r="DG80" s="33">
        <f t="shared" si="17"/>
        <v>535</v>
      </c>
      <c r="DH80" s="461">
        <f t="shared" si="44"/>
        <v>0.14405594405594405</v>
      </c>
      <c r="DI80" s="462">
        <f t="shared" si="45"/>
        <v>3.7762237762237763E-2</v>
      </c>
      <c r="DJ80" s="462">
        <f t="shared" si="46"/>
        <v>0.15944055944055943</v>
      </c>
      <c r="DK80" s="462">
        <f t="shared" si="47"/>
        <v>0.18601398601398603</v>
      </c>
      <c r="DL80" s="462">
        <f t="shared" si="83"/>
        <v>0.22097902097902097</v>
      </c>
      <c r="DM80" s="463"/>
      <c r="DN80" s="463"/>
      <c r="DO80" s="463"/>
      <c r="DP80" s="463"/>
      <c r="DQ80" s="463"/>
      <c r="DR80" s="464"/>
      <c r="DS80" s="465"/>
      <c r="DT80" s="525">
        <f t="shared" si="84"/>
        <v>0.74825174825174823</v>
      </c>
      <c r="DU80" s="22">
        <v>715</v>
      </c>
      <c r="DV80" s="22">
        <f t="shared" si="88"/>
        <v>59.583333333333336</v>
      </c>
      <c r="DW80" s="501">
        <f t="shared" si="23"/>
        <v>929.5</v>
      </c>
      <c r="DX80" s="502">
        <f t="shared" si="24"/>
        <v>1215.5</v>
      </c>
      <c r="DY80" s="34">
        <v>52</v>
      </c>
      <c r="DZ80" s="35">
        <v>7</v>
      </c>
      <c r="EA80" s="34">
        <v>123</v>
      </c>
      <c r="EB80" s="35">
        <v>9</v>
      </c>
      <c r="EC80" s="34">
        <v>194</v>
      </c>
      <c r="ED80" s="814">
        <v>21</v>
      </c>
      <c r="EE80" s="34">
        <v>258</v>
      </c>
      <c r="EF80" s="35">
        <v>28</v>
      </c>
      <c r="EG80" s="327">
        <v>352</v>
      </c>
      <c r="EH80" s="814">
        <v>32</v>
      </c>
      <c r="EI80" s="34"/>
      <c r="EJ80" s="35"/>
      <c r="EK80" s="34"/>
      <c r="EL80" s="35"/>
      <c r="EM80" s="34"/>
      <c r="EN80" s="35"/>
      <c r="EO80" s="34"/>
      <c r="EP80" s="35"/>
      <c r="EQ80" s="34"/>
      <c r="ER80" s="35"/>
      <c r="ES80" s="34"/>
      <c r="ET80" s="35"/>
      <c r="EU80" s="34"/>
      <c r="EV80" s="38"/>
      <c r="EW80" s="811"/>
    </row>
    <row r="81" spans="1:153" ht="120" customHeight="1" x14ac:dyDescent="0.25">
      <c r="A81" s="717">
        <v>76</v>
      </c>
      <c r="B81" s="782" t="s">
        <v>109</v>
      </c>
      <c r="C81" s="792" t="s">
        <v>231</v>
      </c>
      <c r="D81" s="377">
        <v>209</v>
      </c>
      <c r="E81" s="751">
        <v>8</v>
      </c>
      <c r="F81" s="10">
        <v>148</v>
      </c>
      <c r="G81" s="11">
        <v>60</v>
      </c>
      <c r="H81" s="11">
        <v>1</v>
      </c>
      <c r="I81" s="67">
        <v>17</v>
      </c>
      <c r="J81" s="68">
        <v>0</v>
      </c>
      <c r="K81" s="14">
        <f t="shared" si="85"/>
        <v>226</v>
      </c>
      <c r="L81" s="15">
        <v>7</v>
      </c>
      <c r="M81" s="15">
        <v>1</v>
      </c>
      <c r="N81" s="15">
        <v>11</v>
      </c>
      <c r="O81" s="15">
        <v>19</v>
      </c>
      <c r="P81" s="739">
        <v>25</v>
      </c>
      <c r="Q81" s="16"/>
      <c r="R81" s="16"/>
      <c r="S81" s="16"/>
      <c r="T81" s="16"/>
      <c r="U81" s="16"/>
      <c r="V81" s="16"/>
      <c r="W81" s="17"/>
      <c r="X81" s="18">
        <f t="shared" si="7"/>
        <v>63</v>
      </c>
      <c r="Y81" s="19">
        <v>13</v>
      </c>
      <c r="Z81" s="20">
        <v>9</v>
      </c>
      <c r="AA81" s="20">
        <v>14</v>
      </c>
      <c r="AB81" s="20">
        <v>13</v>
      </c>
      <c r="AC81" s="20">
        <v>16</v>
      </c>
      <c r="AD81" s="20"/>
      <c r="AE81" s="20"/>
      <c r="AF81" s="20"/>
      <c r="AG81" s="20"/>
      <c r="AH81" s="20"/>
      <c r="AI81" s="20"/>
      <c r="AJ81" s="21"/>
      <c r="AK81" s="22">
        <f t="shared" si="8"/>
        <v>65</v>
      </c>
      <c r="AL81" s="19">
        <v>5</v>
      </c>
      <c r="AM81" s="20">
        <v>4</v>
      </c>
      <c r="AN81" s="20">
        <v>3</v>
      </c>
      <c r="AO81" s="20">
        <v>1</v>
      </c>
      <c r="AP81" s="20">
        <v>3</v>
      </c>
      <c r="AQ81" s="20"/>
      <c r="AR81" s="20"/>
      <c r="AS81" s="20"/>
      <c r="AT81" s="20"/>
      <c r="AU81" s="20"/>
      <c r="AV81" s="20"/>
      <c r="AW81" s="21"/>
      <c r="AX81" s="22">
        <f>SUM(AL81:AW81)</f>
        <v>16</v>
      </c>
      <c r="AY81" s="22">
        <f t="shared" si="10"/>
        <v>81</v>
      </c>
      <c r="AZ81" s="205">
        <f t="shared" si="80"/>
        <v>213</v>
      </c>
      <c r="BA81" s="206">
        <f t="shared" si="81"/>
        <v>0</v>
      </c>
      <c r="BB81" s="207">
        <f t="shared" si="82"/>
        <v>76</v>
      </c>
      <c r="BC81" s="384">
        <v>10</v>
      </c>
      <c r="BD81" s="385">
        <v>4</v>
      </c>
      <c r="BE81" s="385">
        <v>9</v>
      </c>
      <c r="BF81" s="385">
        <v>4</v>
      </c>
      <c r="BG81" s="385">
        <v>10</v>
      </c>
      <c r="BH81" s="385"/>
      <c r="BI81" s="385"/>
      <c r="BJ81" s="385"/>
      <c r="BK81" s="385"/>
      <c r="BL81" s="385"/>
      <c r="BM81" s="385"/>
      <c r="BN81" s="385"/>
      <c r="BO81" s="26">
        <f t="shared" si="11"/>
        <v>37</v>
      </c>
      <c r="BP81" s="23">
        <v>0</v>
      </c>
      <c r="BQ81" s="24">
        <v>0</v>
      </c>
      <c r="BR81" s="24">
        <v>0</v>
      </c>
      <c r="BS81" s="24">
        <v>2</v>
      </c>
      <c r="BT81" s="24">
        <v>0</v>
      </c>
      <c r="BU81" s="24"/>
      <c r="BV81" s="24"/>
      <c r="BW81" s="24"/>
      <c r="BX81" s="24"/>
      <c r="BY81" s="24"/>
      <c r="BZ81" s="24"/>
      <c r="CA81" s="25"/>
      <c r="CB81" s="26">
        <f t="shared" si="12"/>
        <v>2</v>
      </c>
      <c r="CC81" s="27">
        <v>0</v>
      </c>
      <c r="CD81" s="28">
        <v>0</v>
      </c>
      <c r="CE81" s="28">
        <v>0</v>
      </c>
      <c r="CF81" s="28">
        <v>0</v>
      </c>
      <c r="CG81" s="28">
        <v>1</v>
      </c>
      <c r="CH81" s="28"/>
      <c r="CI81" s="28"/>
      <c r="CJ81" s="28"/>
      <c r="CK81" s="28"/>
      <c r="CL81" s="28"/>
      <c r="CM81" s="28"/>
      <c r="CN81" s="29"/>
      <c r="CO81" s="30">
        <f t="shared" si="13"/>
        <v>1</v>
      </c>
      <c r="CP81" s="27">
        <v>2</v>
      </c>
      <c r="CQ81" s="28">
        <v>1</v>
      </c>
      <c r="CR81" s="28">
        <v>1</v>
      </c>
      <c r="CS81" s="28">
        <v>0</v>
      </c>
      <c r="CT81" s="28">
        <v>1</v>
      </c>
      <c r="CU81" s="28"/>
      <c r="CV81" s="28"/>
      <c r="CW81" s="28"/>
      <c r="CX81" s="28"/>
      <c r="CY81" s="28"/>
      <c r="CZ81" s="28"/>
      <c r="DA81" s="29"/>
      <c r="DB81" s="30">
        <f t="shared" si="14"/>
        <v>5</v>
      </c>
      <c r="DC81" s="532">
        <f t="shared" si="15"/>
        <v>175</v>
      </c>
      <c r="DD81" s="533">
        <f t="shared" si="70"/>
        <v>0</v>
      </c>
      <c r="DE81" s="534">
        <f t="shared" si="16"/>
        <v>69</v>
      </c>
      <c r="DF81" s="492">
        <f t="shared" si="87"/>
        <v>244</v>
      </c>
      <c r="DG81" s="33">
        <f t="shared" si="17"/>
        <v>37</v>
      </c>
      <c r="DH81" s="461">
        <f t="shared" si="44"/>
        <v>6.0606060606060608E-2</v>
      </c>
      <c r="DI81" s="462">
        <f t="shared" si="45"/>
        <v>2.4242424242424242E-2</v>
      </c>
      <c r="DJ81" s="462">
        <f t="shared" si="46"/>
        <v>5.4545454545454543E-2</v>
      </c>
      <c r="DK81" s="462">
        <f t="shared" si="47"/>
        <v>2.4242424242424242E-2</v>
      </c>
      <c r="DL81" s="462">
        <f t="shared" si="83"/>
        <v>6.0606060606060608E-2</v>
      </c>
      <c r="DM81" s="463"/>
      <c r="DN81" s="463"/>
      <c r="DO81" s="463"/>
      <c r="DP81" s="463"/>
      <c r="DQ81" s="463"/>
      <c r="DR81" s="464"/>
      <c r="DS81" s="465"/>
      <c r="DT81" s="525">
        <f t="shared" si="84"/>
        <v>0.22424242424242424</v>
      </c>
      <c r="DU81" s="22">
        <v>165</v>
      </c>
      <c r="DV81" s="22">
        <f t="shared" si="88"/>
        <v>13.75</v>
      </c>
      <c r="DW81" s="501">
        <f t="shared" si="23"/>
        <v>214.5</v>
      </c>
      <c r="DX81" s="502">
        <f t="shared" si="24"/>
        <v>280.5</v>
      </c>
      <c r="DY81" s="34">
        <v>22</v>
      </c>
      <c r="DZ81" s="35">
        <v>17</v>
      </c>
      <c r="EA81" s="34">
        <v>40</v>
      </c>
      <c r="EB81" s="35">
        <v>22</v>
      </c>
      <c r="EC81" s="34">
        <v>77</v>
      </c>
      <c r="ED81" s="814">
        <v>33</v>
      </c>
      <c r="EE81" s="34">
        <v>98</v>
      </c>
      <c r="EF81" s="35">
        <v>58</v>
      </c>
      <c r="EG81" s="327">
        <v>137</v>
      </c>
      <c r="EH81" s="814">
        <v>74</v>
      </c>
      <c r="EI81" s="34"/>
      <c r="EJ81" s="35"/>
      <c r="EK81" s="34"/>
      <c r="EL81" s="35"/>
      <c r="EM81" s="34"/>
      <c r="EN81" s="35"/>
      <c r="EO81" s="34"/>
      <c r="EP81" s="35"/>
      <c r="EQ81" s="34"/>
      <c r="ER81" s="35"/>
      <c r="ES81" s="34"/>
      <c r="ET81" s="35"/>
      <c r="EU81" s="34"/>
      <c r="EV81" s="38"/>
      <c r="EW81" s="811"/>
    </row>
    <row r="82" spans="1:153" ht="120" customHeight="1" x14ac:dyDescent="0.25">
      <c r="A82" s="717">
        <v>77</v>
      </c>
      <c r="B82" s="782" t="s">
        <v>110</v>
      </c>
      <c r="C82" s="792" t="s">
        <v>232</v>
      </c>
      <c r="D82" s="377">
        <v>809</v>
      </c>
      <c r="E82" s="751">
        <v>8</v>
      </c>
      <c r="F82" s="10">
        <v>620</v>
      </c>
      <c r="G82" s="11">
        <v>140</v>
      </c>
      <c r="H82" s="11">
        <v>48</v>
      </c>
      <c r="I82" s="67">
        <v>7</v>
      </c>
      <c r="J82" s="68">
        <v>1</v>
      </c>
      <c r="K82" s="14">
        <f t="shared" si="85"/>
        <v>816</v>
      </c>
      <c r="L82" s="15">
        <v>35</v>
      </c>
      <c r="M82" s="15">
        <v>15</v>
      </c>
      <c r="N82" s="15">
        <v>92</v>
      </c>
      <c r="O82" s="15">
        <v>128</v>
      </c>
      <c r="P82" s="739">
        <v>166</v>
      </c>
      <c r="Q82" s="16"/>
      <c r="R82" s="16"/>
      <c r="S82" s="16"/>
      <c r="T82" s="16"/>
      <c r="U82" s="16"/>
      <c r="V82" s="16"/>
      <c r="W82" s="17"/>
      <c r="X82" s="18">
        <f t="shared" si="7"/>
        <v>436</v>
      </c>
      <c r="Y82" s="19">
        <v>29</v>
      </c>
      <c r="Z82" s="20">
        <v>22</v>
      </c>
      <c r="AA82" s="20">
        <v>49</v>
      </c>
      <c r="AB82" s="20">
        <v>37</v>
      </c>
      <c r="AC82" s="20">
        <v>55</v>
      </c>
      <c r="AD82" s="20"/>
      <c r="AE82" s="20"/>
      <c r="AF82" s="20"/>
      <c r="AG82" s="20"/>
      <c r="AH82" s="20"/>
      <c r="AI82" s="20"/>
      <c r="AJ82" s="21"/>
      <c r="AK82" s="22">
        <f t="shared" si="8"/>
        <v>192</v>
      </c>
      <c r="AL82" s="19">
        <v>8</v>
      </c>
      <c r="AM82" s="20">
        <v>11</v>
      </c>
      <c r="AN82" s="20">
        <v>6</v>
      </c>
      <c r="AO82" s="20">
        <v>13</v>
      </c>
      <c r="AP82" s="20">
        <v>9</v>
      </c>
      <c r="AQ82" s="20"/>
      <c r="AR82" s="20"/>
      <c r="AS82" s="20"/>
      <c r="AT82" s="20"/>
      <c r="AU82" s="20"/>
      <c r="AV82" s="20"/>
      <c r="AW82" s="21"/>
      <c r="AX82" s="22">
        <f t="shared" si="9"/>
        <v>47</v>
      </c>
      <c r="AY82" s="22">
        <f t="shared" si="10"/>
        <v>239</v>
      </c>
      <c r="AZ82" s="205">
        <f t="shared" si="80"/>
        <v>813</v>
      </c>
      <c r="BA82" s="206">
        <f t="shared" si="81"/>
        <v>1</v>
      </c>
      <c r="BB82" s="207">
        <f t="shared" si="82"/>
        <v>187</v>
      </c>
      <c r="BC82" s="384">
        <v>18</v>
      </c>
      <c r="BD82" s="385">
        <v>9</v>
      </c>
      <c r="BE82" s="385">
        <v>27</v>
      </c>
      <c r="BF82" s="385">
        <v>6</v>
      </c>
      <c r="BG82" s="385">
        <v>28</v>
      </c>
      <c r="BH82" s="385"/>
      <c r="BI82" s="385"/>
      <c r="BJ82" s="385"/>
      <c r="BK82" s="385"/>
      <c r="BL82" s="385"/>
      <c r="BM82" s="385"/>
      <c r="BN82" s="385"/>
      <c r="BO82" s="26">
        <f t="shared" si="11"/>
        <v>88</v>
      </c>
      <c r="BP82" s="23">
        <v>1</v>
      </c>
      <c r="BQ82" s="24">
        <v>0</v>
      </c>
      <c r="BR82" s="24">
        <v>1</v>
      </c>
      <c r="BS82" s="24">
        <v>0</v>
      </c>
      <c r="BT82" s="24">
        <v>0</v>
      </c>
      <c r="BU82" s="24"/>
      <c r="BV82" s="24"/>
      <c r="BW82" s="24"/>
      <c r="BX82" s="24"/>
      <c r="BY82" s="24"/>
      <c r="BZ82" s="24"/>
      <c r="CA82" s="25"/>
      <c r="CB82" s="26">
        <f t="shared" si="12"/>
        <v>2</v>
      </c>
      <c r="CC82" s="27">
        <v>1</v>
      </c>
      <c r="CD82" s="28">
        <v>3</v>
      </c>
      <c r="CE82" s="28">
        <v>0</v>
      </c>
      <c r="CF82" s="28">
        <v>1</v>
      </c>
      <c r="CG82" s="28">
        <v>0</v>
      </c>
      <c r="CH82" s="28"/>
      <c r="CI82" s="28"/>
      <c r="CJ82" s="28"/>
      <c r="CK82" s="28"/>
      <c r="CL82" s="28"/>
      <c r="CM82" s="28"/>
      <c r="CN82" s="29"/>
      <c r="CO82" s="30">
        <f t="shared" si="13"/>
        <v>5</v>
      </c>
      <c r="CP82" s="27">
        <v>0</v>
      </c>
      <c r="CQ82" s="28">
        <v>2</v>
      </c>
      <c r="CR82" s="28">
        <v>3</v>
      </c>
      <c r="CS82" s="28">
        <v>8</v>
      </c>
      <c r="CT82" s="28">
        <v>8</v>
      </c>
      <c r="CU82" s="28"/>
      <c r="CV82" s="28"/>
      <c r="CW82" s="28"/>
      <c r="CX82" s="28"/>
      <c r="CY82" s="28"/>
      <c r="CZ82" s="28"/>
      <c r="DA82" s="29"/>
      <c r="DB82" s="30">
        <f t="shared" si="14"/>
        <v>21</v>
      </c>
      <c r="DC82" s="532">
        <f t="shared" si="15"/>
        <v>720</v>
      </c>
      <c r="DD82" s="533">
        <f t="shared" si="70"/>
        <v>1</v>
      </c>
      <c r="DE82" s="534">
        <f t="shared" si="16"/>
        <v>164</v>
      </c>
      <c r="DF82" s="492">
        <f t="shared" si="87"/>
        <v>884</v>
      </c>
      <c r="DG82" s="33">
        <f t="shared" si="17"/>
        <v>88</v>
      </c>
      <c r="DH82" s="461">
        <f t="shared" si="44"/>
        <v>4.6753246753246755E-2</v>
      </c>
      <c r="DI82" s="462">
        <f t="shared" si="45"/>
        <v>2.3376623376623377E-2</v>
      </c>
      <c r="DJ82" s="462">
        <f t="shared" si="46"/>
        <v>7.0129870129870125E-2</v>
      </c>
      <c r="DK82" s="462">
        <f t="shared" si="47"/>
        <v>1.5584415584415584E-2</v>
      </c>
      <c r="DL82" s="462">
        <f t="shared" si="83"/>
        <v>7.2727272727272724E-2</v>
      </c>
      <c r="DM82" s="463"/>
      <c r="DN82" s="463"/>
      <c r="DO82" s="463"/>
      <c r="DP82" s="463"/>
      <c r="DQ82" s="463"/>
      <c r="DR82" s="464"/>
      <c r="DS82" s="465"/>
      <c r="DT82" s="525">
        <f t="shared" si="84"/>
        <v>0.22857142857142856</v>
      </c>
      <c r="DU82" s="22">
        <v>385</v>
      </c>
      <c r="DV82" s="22">
        <f t="shared" si="88"/>
        <v>32.083333333333336</v>
      </c>
      <c r="DW82" s="501">
        <f t="shared" si="23"/>
        <v>500.5</v>
      </c>
      <c r="DX82" s="502">
        <f t="shared" si="24"/>
        <v>654.5</v>
      </c>
      <c r="DY82" s="34">
        <v>67</v>
      </c>
      <c r="DZ82" s="35">
        <v>19</v>
      </c>
      <c r="EA82" s="34">
        <v>109</v>
      </c>
      <c r="EB82" s="35">
        <v>30</v>
      </c>
      <c r="EC82" s="34">
        <v>174</v>
      </c>
      <c r="ED82" s="814">
        <v>56</v>
      </c>
      <c r="EE82" s="34">
        <v>253</v>
      </c>
      <c r="EF82" s="35">
        <v>79</v>
      </c>
      <c r="EG82" s="327">
        <v>381</v>
      </c>
      <c r="EH82" s="814">
        <v>113</v>
      </c>
      <c r="EI82" s="34"/>
      <c r="EJ82" s="35"/>
      <c r="EK82" s="34"/>
      <c r="EL82" s="35"/>
      <c r="EM82" s="34"/>
      <c r="EN82" s="35"/>
      <c r="EO82" s="34"/>
      <c r="EP82" s="35"/>
      <c r="EQ82" s="34"/>
      <c r="ER82" s="35"/>
      <c r="ES82" s="34"/>
      <c r="ET82" s="35"/>
      <c r="EU82" s="34"/>
      <c r="EV82" s="38"/>
      <c r="EW82" s="811"/>
    </row>
    <row r="83" spans="1:153" ht="120" customHeight="1" x14ac:dyDescent="0.25">
      <c r="A83" s="717">
        <v>78</v>
      </c>
      <c r="B83" s="782" t="s">
        <v>111</v>
      </c>
      <c r="C83" s="792" t="s">
        <v>233</v>
      </c>
      <c r="D83" s="377">
        <v>592</v>
      </c>
      <c r="E83" s="751">
        <v>2</v>
      </c>
      <c r="F83" s="10">
        <v>525</v>
      </c>
      <c r="G83" s="11">
        <v>28</v>
      </c>
      <c r="H83" s="11">
        <v>39</v>
      </c>
      <c r="I83" s="67">
        <v>8</v>
      </c>
      <c r="J83" s="68">
        <v>0</v>
      </c>
      <c r="K83" s="14">
        <f t="shared" si="85"/>
        <v>600</v>
      </c>
      <c r="L83" s="15">
        <v>27</v>
      </c>
      <c r="M83" s="15">
        <v>17</v>
      </c>
      <c r="N83" s="15">
        <v>88</v>
      </c>
      <c r="O83" s="15">
        <v>121</v>
      </c>
      <c r="P83" s="739">
        <v>163</v>
      </c>
      <c r="Q83" s="16"/>
      <c r="R83" s="16"/>
      <c r="S83" s="16"/>
      <c r="T83" s="16"/>
      <c r="U83" s="16"/>
      <c r="V83" s="16"/>
      <c r="W83" s="17"/>
      <c r="X83" s="18">
        <f t="shared" si="7"/>
        <v>416</v>
      </c>
      <c r="Y83" s="19">
        <v>15</v>
      </c>
      <c r="Z83" s="20">
        <v>50</v>
      </c>
      <c r="AA83" s="20">
        <v>50</v>
      </c>
      <c r="AB83" s="20">
        <v>56</v>
      </c>
      <c r="AC83" s="20">
        <v>74</v>
      </c>
      <c r="AD83" s="20"/>
      <c r="AE83" s="20"/>
      <c r="AF83" s="20"/>
      <c r="AG83" s="20"/>
      <c r="AH83" s="20"/>
      <c r="AI83" s="20"/>
      <c r="AJ83" s="21"/>
      <c r="AK83" s="22">
        <f t="shared" si="8"/>
        <v>245</v>
      </c>
      <c r="AL83" s="19">
        <v>4</v>
      </c>
      <c r="AM83" s="20">
        <v>7</v>
      </c>
      <c r="AN83" s="20">
        <v>8</v>
      </c>
      <c r="AO83" s="20">
        <v>10</v>
      </c>
      <c r="AP83" s="20">
        <v>22</v>
      </c>
      <c r="AQ83" s="20"/>
      <c r="AR83" s="20"/>
      <c r="AS83" s="20"/>
      <c r="AT83" s="20"/>
      <c r="AU83" s="20"/>
      <c r="AV83" s="20"/>
      <c r="AW83" s="21"/>
      <c r="AX83" s="22">
        <f t="shared" si="9"/>
        <v>51</v>
      </c>
      <c r="AY83" s="22">
        <f t="shared" si="10"/>
        <v>296</v>
      </c>
      <c r="AZ83" s="205">
        <f t="shared" si="80"/>
        <v>770</v>
      </c>
      <c r="BA83" s="206">
        <f t="shared" si="81"/>
        <v>0</v>
      </c>
      <c r="BB83" s="207">
        <f t="shared" si="82"/>
        <v>79</v>
      </c>
      <c r="BC83" s="384">
        <v>6</v>
      </c>
      <c r="BD83" s="385">
        <v>13</v>
      </c>
      <c r="BE83" s="385">
        <v>25</v>
      </c>
      <c r="BF83" s="385">
        <v>45</v>
      </c>
      <c r="BG83" s="385">
        <v>42</v>
      </c>
      <c r="BH83" s="385"/>
      <c r="BI83" s="385"/>
      <c r="BJ83" s="385"/>
      <c r="BK83" s="385"/>
      <c r="BL83" s="385"/>
      <c r="BM83" s="385"/>
      <c r="BN83" s="385"/>
      <c r="BO83" s="26">
        <f t="shared" si="11"/>
        <v>131</v>
      </c>
      <c r="BP83" s="23">
        <v>1</v>
      </c>
      <c r="BQ83" s="24">
        <v>0</v>
      </c>
      <c r="BR83" s="24">
        <v>0</v>
      </c>
      <c r="BS83" s="24">
        <v>2</v>
      </c>
      <c r="BT83" s="24">
        <v>0</v>
      </c>
      <c r="BU83" s="24"/>
      <c r="BV83" s="24"/>
      <c r="BW83" s="24"/>
      <c r="BX83" s="24"/>
      <c r="BY83" s="24"/>
      <c r="BZ83" s="24"/>
      <c r="CA83" s="25"/>
      <c r="CB83" s="26">
        <f t="shared" si="12"/>
        <v>3</v>
      </c>
      <c r="CC83" s="27">
        <v>1</v>
      </c>
      <c r="CD83" s="28">
        <v>0</v>
      </c>
      <c r="CE83" s="28">
        <v>0</v>
      </c>
      <c r="CF83" s="28">
        <v>2</v>
      </c>
      <c r="CG83" s="28">
        <v>0</v>
      </c>
      <c r="CH83" s="28"/>
      <c r="CI83" s="28"/>
      <c r="CJ83" s="28"/>
      <c r="CK83" s="28"/>
      <c r="CL83" s="28"/>
      <c r="CM83" s="28"/>
      <c r="CN83" s="29"/>
      <c r="CO83" s="30">
        <f t="shared" si="13"/>
        <v>3</v>
      </c>
      <c r="CP83" s="27">
        <v>0</v>
      </c>
      <c r="CQ83" s="28">
        <v>2</v>
      </c>
      <c r="CR83" s="28">
        <v>4</v>
      </c>
      <c r="CS83" s="28">
        <v>10</v>
      </c>
      <c r="CT83" s="28">
        <v>6</v>
      </c>
      <c r="CU83" s="28"/>
      <c r="CV83" s="28"/>
      <c r="CW83" s="28"/>
      <c r="CX83" s="28"/>
      <c r="CY83" s="28"/>
      <c r="CZ83" s="28"/>
      <c r="DA83" s="29"/>
      <c r="DB83" s="30">
        <f t="shared" si="14"/>
        <v>22</v>
      </c>
      <c r="DC83" s="532">
        <f t="shared" si="15"/>
        <v>636</v>
      </c>
      <c r="DD83" s="533">
        <f t="shared" si="70"/>
        <v>0</v>
      </c>
      <c r="DE83" s="534">
        <f t="shared" si="16"/>
        <v>54</v>
      </c>
      <c r="DF83" s="492">
        <f t="shared" si="87"/>
        <v>690</v>
      </c>
      <c r="DG83" s="33">
        <f t="shared" si="17"/>
        <v>131</v>
      </c>
      <c r="DH83" s="461">
        <f t="shared" si="44"/>
        <v>1.5584415584415584E-2</v>
      </c>
      <c r="DI83" s="462">
        <f t="shared" si="45"/>
        <v>3.3766233766233764E-2</v>
      </c>
      <c r="DJ83" s="462">
        <f t="shared" si="46"/>
        <v>6.4935064935064929E-2</v>
      </c>
      <c r="DK83" s="462">
        <f t="shared" si="47"/>
        <v>0.11688311688311688</v>
      </c>
      <c r="DL83" s="462">
        <f t="shared" si="83"/>
        <v>0.10909090909090909</v>
      </c>
      <c r="DM83" s="463"/>
      <c r="DN83" s="463"/>
      <c r="DO83" s="463"/>
      <c r="DP83" s="463"/>
      <c r="DQ83" s="463"/>
      <c r="DR83" s="464"/>
      <c r="DS83" s="465"/>
      <c r="DT83" s="525">
        <f t="shared" si="84"/>
        <v>0.34025974025974021</v>
      </c>
      <c r="DU83" s="22">
        <v>385</v>
      </c>
      <c r="DV83" s="22">
        <f t="shared" si="88"/>
        <v>32.083333333333336</v>
      </c>
      <c r="DW83" s="501">
        <f t="shared" si="23"/>
        <v>500.5</v>
      </c>
      <c r="DX83" s="502">
        <f t="shared" si="24"/>
        <v>654.5</v>
      </c>
      <c r="DY83" s="34">
        <v>47</v>
      </c>
      <c r="DZ83" s="35">
        <v>13</v>
      </c>
      <c r="EA83" s="34">
        <v>80</v>
      </c>
      <c r="EB83" s="35">
        <v>21</v>
      </c>
      <c r="EC83" s="34">
        <v>153</v>
      </c>
      <c r="ED83" s="814">
        <v>47</v>
      </c>
      <c r="EE83" s="34">
        <v>206</v>
      </c>
      <c r="EF83" s="35">
        <v>97</v>
      </c>
      <c r="EG83" s="327">
        <v>309</v>
      </c>
      <c r="EH83" s="814">
        <v>141</v>
      </c>
      <c r="EI83" s="34"/>
      <c r="EJ83" s="35"/>
      <c r="EK83" s="34"/>
      <c r="EL83" s="35"/>
      <c r="EM83" s="34"/>
      <c r="EN83" s="35"/>
      <c r="EO83" s="34"/>
      <c r="EP83" s="35"/>
      <c r="EQ83" s="34"/>
      <c r="ER83" s="35"/>
      <c r="ES83" s="34"/>
      <c r="ET83" s="35"/>
      <c r="EU83" s="34"/>
      <c r="EV83" s="38"/>
      <c r="EW83" s="811"/>
    </row>
    <row r="84" spans="1:153" ht="120" customHeight="1" x14ac:dyDescent="0.25">
      <c r="A84" s="717">
        <v>79</v>
      </c>
      <c r="B84" s="782" t="s">
        <v>112</v>
      </c>
      <c r="C84" s="792" t="s">
        <v>234</v>
      </c>
      <c r="D84" s="377">
        <v>200</v>
      </c>
      <c r="E84" s="751">
        <v>7</v>
      </c>
      <c r="F84" s="10">
        <v>144</v>
      </c>
      <c r="G84" s="11">
        <v>56</v>
      </c>
      <c r="H84" s="11">
        <v>0</v>
      </c>
      <c r="I84" s="67">
        <v>15</v>
      </c>
      <c r="J84" s="68">
        <v>0</v>
      </c>
      <c r="K84" s="14">
        <f t="shared" si="85"/>
        <v>215</v>
      </c>
      <c r="L84" s="15">
        <v>8</v>
      </c>
      <c r="M84" s="15">
        <v>0</v>
      </c>
      <c r="N84" s="15">
        <v>11</v>
      </c>
      <c r="O84" s="15">
        <v>18</v>
      </c>
      <c r="P84" s="739">
        <v>23</v>
      </c>
      <c r="Q84" s="16"/>
      <c r="R84" s="16"/>
      <c r="S84" s="16"/>
      <c r="T84" s="16"/>
      <c r="U84" s="16"/>
      <c r="V84" s="16"/>
      <c r="W84" s="17"/>
      <c r="X84" s="18">
        <f t="shared" si="7"/>
        <v>60</v>
      </c>
      <c r="Y84" s="19">
        <v>11</v>
      </c>
      <c r="Z84" s="20">
        <v>14</v>
      </c>
      <c r="AA84" s="20">
        <v>11</v>
      </c>
      <c r="AB84" s="20">
        <v>11</v>
      </c>
      <c r="AC84" s="20">
        <v>11</v>
      </c>
      <c r="AD84" s="20"/>
      <c r="AE84" s="20"/>
      <c r="AF84" s="20"/>
      <c r="AG84" s="20"/>
      <c r="AH84" s="20"/>
      <c r="AI84" s="20"/>
      <c r="AJ84" s="21"/>
      <c r="AK84" s="22">
        <f t="shared" si="8"/>
        <v>58</v>
      </c>
      <c r="AL84" s="19">
        <v>3</v>
      </c>
      <c r="AM84" s="20">
        <v>4</v>
      </c>
      <c r="AN84" s="20">
        <v>2</v>
      </c>
      <c r="AO84" s="20">
        <v>1</v>
      </c>
      <c r="AP84" s="20">
        <v>5</v>
      </c>
      <c r="AQ84" s="20"/>
      <c r="AR84" s="20"/>
      <c r="AS84" s="20"/>
      <c r="AT84" s="20"/>
      <c r="AU84" s="20"/>
      <c r="AV84" s="20"/>
      <c r="AW84" s="21"/>
      <c r="AX84" s="22">
        <f t="shared" si="9"/>
        <v>15</v>
      </c>
      <c r="AY84" s="22">
        <f t="shared" si="10"/>
        <v>73</v>
      </c>
      <c r="AZ84" s="205">
        <f t="shared" si="80"/>
        <v>202</v>
      </c>
      <c r="BA84" s="206">
        <f t="shared" si="81"/>
        <v>0</v>
      </c>
      <c r="BB84" s="207">
        <f t="shared" si="82"/>
        <v>71</v>
      </c>
      <c r="BC84" s="384">
        <v>5</v>
      </c>
      <c r="BD84" s="385">
        <v>8</v>
      </c>
      <c r="BE84" s="385">
        <v>5</v>
      </c>
      <c r="BF84" s="385">
        <v>5</v>
      </c>
      <c r="BG84" s="385">
        <v>6</v>
      </c>
      <c r="BH84" s="385"/>
      <c r="BI84" s="385"/>
      <c r="BJ84" s="385"/>
      <c r="BK84" s="385"/>
      <c r="BL84" s="385"/>
      <c r="BM84" s="385"/>
      <c r="BN84" s="385"/>
      <c r="BO84" s="26">
        <f t="shared" si="11"/>
        <v>29</v>
      </c>
      <c r="BP84" s="23">
        <v>0</v>
      </c>
      <c r="BQ84" s="24">
        <v>0</v>
      </c>
      <c r="BR84" s="24">
        <v>0</v>
      </c>
      <c r="BS84" s="24">
        <v>2</v>
      </c>
      <c r="BT84" s="24">
        <v>0</v>
      </c>
      <c r="BU84" s="24"/>
      <c r="BV84" s="24"/>
      <c r="BW84" s="24"/>
      <c r="BX84" s="24"/>
      <c r="BY84" s="24"/>
      <c r="BZ84" s="24"/>
      <c r="CA84" s="25"/>
      <c r="CB84" s="26">
        <f t="shared" si="12"/>
        <v>2</v>
      </c>
      <c r="CC84" s="27">
        <v>0</v>
      </c>
      <c r="CD84" s="28">
        <v>0</v>
      </c>
      <c r="CE84" s="28">
        <v>1</v>
      </c>
      <c r="CF84" s="28">
        <v>1</v>
      </c>
      <c r="CG84" s="28">
        <v>0</v>
      </c>
      <c r="CH84" s="28"/>
      <c r="CI84" s="28"/>
      <c r="CJ84" s="28"/>
      <c r="CK84" s="28"/>
      <c r="CL84" s="28"/>
      <c r="CM84" s="28"/>
      <c r="CN84" s="29"/>
      <c r="CO84" s="30">
        <f t="shared" si="13"/>
        <v>2</v>
      </c>
      <c r="CP84" s="27">
        <v>0</v>
      </c>
      <c r="CQ84" s="28">
        <v>0</v>
      </c>
      <c r="CR84" s="28">
        <v>0</v>
      </c>
      <c r="CS84" s="28">
        <v>0</v>
      </c>
      <c r="CT84" s="28">
        <v>0</v>
      </c>
      <c r="CU84" s="28"/>
      <c r="CV84" s="28"/>
      <c r="CW84" s="28"/>
      <c r="CX84" s="28"/>
      <c r="CY84" s="28"/>
      <c r="CZ84" s="28"/>
      <c r="DA84" s="29"/>
      <c r="DB84" s="30">
        <f>CX84</f>
        <v>0</v>
      </c>
      <c r="DC84" s="532">
        <f t="shared" si="15"/>
        <v>171</v>
      </c>
      <c r="DD84" s="533">
        <f t="shared" si="70"/>
        <v>0</v>
      </c>
      <c r="DE84" s="534">
        <f t="shared" si="16"/>
        <v>69</v>
      </c>
      <c r="DF84" s="492">
        <f t="shared" si="87"/>
        <v>240</v>
      </c>
      <c r="DG84" s="33">
        <f t="shared" si="17"/>
        <v>29</v>
      </c>
      <c r="DH84" s="461">
        <f t="shared" si="44"/>
        <v>3.0303030303030304E-2</v>
      </c>
      <c r="DI84" s="462">
        <f t="shared" si="45"/>
        <v>4.8484848484848485E-2</v>
      </c>
      <c r="DJ84" s="462">
        <f t="shared" si="46"/>
        <v>3.0303030303030304E-2</v>
      </c>
      <c r="DK84" s="462">
        <f t="shared" si="47"/>
        <v>3.0303030303030304E-2</v>
      </c>
      <c r="DL84" s="462">
        <f t="shared" si="83"/>
        <v>3.6363636363636362E-2</v>
      </c>
      <c r="DM84" s="463"/>
      <c r="DN84" s="463"/>
      <c r="DO84" s="463"/>
      <c r="DP84" s="463"/>
      <c r="DQ84" s="463"/>
      <c r="DR84" s="464"/>
      <c r="DS84" s="465"/>
      <c r="DT84" s="525">
        <f t="shared" si="84"/>
        <v>0.17575757575757578</v>
      </c>
      <c r="DU84" s="22">
        <v>165</v>
      </c>
      <c r="DV84" s="22">
        <f t="shared" si="88"/>
        <v>13.75</v>
      </c>
      <c r="DW84" s="501">
        <f t="shared" si="23"/>
        <v>214.5</v>
      </c>
      <c r="DX84" s="502">
        <f t="shared" si="24"/>
        <v>280.5</v>
      </c>
      <c r="DY84" s="34">
        <v>22</v>
      </c>
      <c r="DZ84" s="35">
        <v>9</v>
      </c>
      <c r="EA84" s="34">
        <v>39</v>
      </c>
      <c r="EB84" s="35">
        <v>22</v>
      </c>
      <c r="EC84" s="34">
        <v>73</v>
      </c>
      <c r="ED84" s="814">
        <v>31</v>
      </c>
      <c r="EE84" s="34">
        <v>84</v>
      </c>
      <c r="EF84" s="35">
        <v>49</v>
      </c>
      <c r="EG84" s="327">
        <v>120</v>
      </c>
      <c r="EH84" s="814">
        <v>63</v>
      </c>
      <c r="EI84" s="34"/>
      <c r="EJ84" s="35"/>
      <c r="EK84" s="34"/>
      <c r="EL84" s="35"/>
      <c r="EM84" s="34"/>
      <c r="EN84" s="35"/>
      <c r="EO84" s="34"/>
      <c r="EP84" s="35"/>
      <c r="EQ84" s="34"/>
      <c r="ER84" s="35"/>
      <c r="ES84" s="34"/>
      <c r="ET84" s="35"/>
      <c r="EU84" s="34"/>
      <c r="EV84" s="38"/>
      <c r="EW84" s="811"/>
    </row>
    <row r="85" spans="1:153" ht="120" customHeight="1" x14ac:dyDescent="0.25">
      <c r="A85" s="717">
        <v>80</v>
      </c>
      <c r="B85" s="782" t="s">
        <v>113</v>
      </c>
      <c r="C85" s="792" t="s">
        <v>235</v>
      </c>
      <c r="D85" s="377">
        <v>461</v>
      </c>
      <c r="E85" s="751">
        <v>9</v>
      </c>
      <c r="F85" s="10">
        <v>207</v>
      </c>
      <c r="G85" s="11">
        <v>234</v>
      </c>
      <c r="H85" s="11">
        <v>20</v>
      </c>
      <c r="I85" s="67">
        <v>1</v>
      </c>
      <c r="J85" s="68">
        <v>0</v>
      </c>
      <c r="K85" s="14">
        <f t="shared" si="85"/>
        <v>462</v>
      </c>
      <c r="L85" s="15">
        <v>24</v>
      </c>
      <c r="M85" s="15">
        <v>11</v>
      </c>
      <c r="N85" s="15">
        <v>49</v>
      </c>
      <c r="O85" s="15">
        <v>78</v>
      </c>
      <c r="P85" s="739">
        <v>121</v>
      </c>
      <c r="Q85" s="16"/>
      <c r="R85" s="16"/>
      <c r="S85" s="16"/>
      <c r="T85" s="16"/>
      <c r="U85" s="16"/>
      <c r="V85" s="16"/>
      <c r="W85" s="17"/>
      <c r="X85" s="18">
        <f t="shared" si="7"/>
        <v>283</v>
      </c>
      <c r="Y85" s="19">
        <v>23</v>
      </c>
      <c r="Z85" s="20">
        <v>45</v>
      </c>
      <c r="AA85" s="20">
        <v>34</v>
      </c>
      <c r="AB85" s="20">
        <v>21</v>
      </c>
      <c r="AC85" s="20">
        <v>67</v>
      </c>
      <c r="AD85" s="20"/>
      <c r="AE85" s="20"/>
      <c r="AF85" s="20"/>
      <c r="AG85" s="20"/>
      <c r="AH85" s="20"/>
      <c r="AI85" s="20"/>
      <c r="AJ85" s="21"/>
      <c r="AK85" s="22">
        <f t="shared" si="8"/>
        <v>190</v>
      </c>
      <c r="AL85" s="19">
        <v>9</v>
      </c>
      <c r="AM85" s="20">
        <v>7</v>
      </c>
      <c r="AN85" s="20">
        <v>13</v>
      </c>
      <c r="AO85" s="20">
        <v>10</v>
      </c>
      <c r="AP85" s="20">
        <v>14</v>
      </c>
      <c r="AQ85" s="20"/>
      <c r="AR85" s="20"/>
      <c r="AS85" s="20"/>
      <c r="AT85" s="20"/>
      <c r="AU85" s="20"/>
      <c r="AV85" s="20"/>
      <c r="AW85" s="21"/>
      <c r="AX85" s="22">
        <f t="shared" si="9"/>
        <v>53</v>
      </c>
      <c r="AY85" s="22">
        <f t="shared" si="10"/>
        <v>243</v>
      </c>
      <c r="AZ85" s="205">
        <f t="shared" si="80"/>
        <v>397</v>
      </c>
      <c r="BA85" s="206">
        <f t="shared" si="81"/>
        <v>0</v>
      </c>
      <c r="BB85" s="207">
        <f t="shared" si="82"/>
        <v>287</v>
      </c>
      <c r="BC85" s="384">
        <v>35</v>
      </c>
      <c r="BD85" s="385">
        <v>24</v>
      </c>
      <c r="BE85" s="385">
        <v>21</v>
      </c>
      <c r="BF85" s="385">
        <v>25</v>
      </c>
      <c r="BG85" s="385">
        <v>31</v>
      </c>
      <c r="BH85" s="385"/>
      <c r="BI85" s="385"/>
      <c r="BJ85" s="385"/>
      <c r="BK85" s="385"/>
      <c r="BL85" s="385"/>
      <c r="BM85" s="385"/>
      <c r="BN85" s="385"/>
      <c r="BO85" s="26">
        <f t="shared" si="11"/>
        <v>136</v>
      </c>
      <c r="BP85" s="23">
        <v>3</v>
      </c>
      <c r="BQ85" s="24">
        <v>0</v>
      </c>
      <c r="BR85" s="24">
        <v>0</v>
      </c>
      <c r="BS85" s="24">
        <v>2</v>
      </c>
      <c r="BT85" s="24">
        <v>1</v>
      </c>
      <c r="BU85" s="24"/>
      <c r="BV85" s="24"/>
      <c r="BW85" s="24"/>
      <c r="BX85" s="24"/>
      <c r="BY85" s="24"/>
      <c r="BZ85" s="24"/>
      <c r="CA85" s="25"/>
      <c r="CB85" s="26">
        <f t="shared" si="12"/>
        <v>6</v>
      </c>
      <c r="CC85" s="27">
        <v>0</v>
      </c>
      <c r="CD85" s="28">
        <v>1</v>
      </c>
      <c r="CE85" s="28">
        <v>0</v>
      </c>
      <c r="CF85" s="28">
        <v>2</v>
      </c>
      <c r="CG85" s="28">
        <v>1</v>
      </c>
      <c r="CH85" s="28"/>
      <c r="CI85" s="28"/>
      <c r="CJ85" s="28"/>
      <c r="CK85" s="28"/>
      <c r="CL85" s="28"/>
      <c r="CM85" s="28"/>
      <c r="CN85" s="29"/>
      <c r="CO85" s="30">
        <f t="shared" si="13"/>
        <v>4</v>
      </c>
      <c r="CP85" s="27">
        <v>0</v>
      </c>
      <c r="CQ85" s="28">
        <v>2</v>
      </c>
      <c r="CR85" s="28">
        <v>0</v>
      </c>
      <c r="CS85" s="28">
        <v>0</v>
      </c>
      <c r="CT85" s="28">
        <v>6</v>
      </c>
      <c r="CU85" s="28"/>
      <c r="CV85" s="28"/>
      <c r="CW85" s="28"/>
      <c r="CX85" s="28"/>
      <c r="CY85" s="28"/>
      <c r="CZ85" s="28"/>
      <c r="DA85" s="29"/>
      <c r="DB85" s="30">
        <f t="shared" si="14"/>
        <v>8</v>
      </c>
      <c r="DC85" s="532">
        <f t="shared" si="15"/>
        <v>257</v>
      </c>
      <c r="DD85" s="533">
        <f t="shared" si="70"/>
        <v>0</v>
      </c>
      <c r="DE85" s="534">
        <f t="shared" si="16"/>
        <v>273</v>
      </c>
      <c r="DF85" s="492">
        <f t="shared" si="87"/>
        <v>530</v>
      </c>
      <c r="DG85" s="33">
        <f t="shared" si="17"/>
        <v>136</v>
      </c>
      <c r="DH85" s="461">
        <f t="shared" si="44"/>
        <v>9.0909090909090912E-2</v>
      </c>
      <c r="DI85" s="462">
        <f t="shared" si="45"/>
        <v>6.2337662337662338E-2</v>
      </c>
      <c r="DJ85" s="462">
        <f t="shared" si="46"/>
        <v>5.4545454545454543E-2</v>
      </c>
      <c r="DK85" s="462">
        <f t="shared" si="47"/>
        <v>6.4935064935064929E-2</v>
      </c>
      <c r="DL85" s="462">
        <f t="shared" si="83"/>
        <v>8.0519480519480519E-2</v>
      </c>
      <c r="DM85" s="463"/>
      <c r="DN85" s="463"/>
      <c r="DO85" s="463"/>
      <c r="DP85" s="463"/>
      <c r="DQ85" s="463"/>
      <c r="DR85" s="464"/>
      <c r="DS85" s="465"/>
      <c r="DT85" s="525">
        <f t="shared" si="84"/>
        <v>0.35324675324675325</v>
      </c>
      <c r="DU85" s="22">
        <v>385</v>
      </c>
      <c r="DV85" s="22">
        <f t="shared" si="88"/>
        <v>32.083333333333336</v>
      </c>
      <c r="DW85" s="501">
        <f t="shared" si="23"/>
        <v>500.5</v>
      </c>
      <c r="DX85" s="502">
        <f t="shared" si="24"/>
        <v>654.5</v>
      </c>
      <c r="DY85" s="34">
        <v>31</v>
      </c>
      <c r="DZ85" s="35">
        <v>27</v>
      </c>
      <c r="EA85" s="34">
        <v>54</v>
      </c>
      <c r="EB85" s="35">
        <v>46</v>
      </c>
      <c r="EC85" s="34">
        <v>116</v>
      </c>
      <c r="ED85" s="814">
        <v>70</v>
      </c>
      <c r="EE85" s="34">
        <v>120</v>
      </c>
      <c r="EF85" s="35">
        <v>92</v>
      </c>
      <c r="EG85" s="327">
        <v>226</v>
      </c>
      <c r="EH85" s="814">
        <v>123</v>
      </c>
      <c r="EI85" s="34"/>
      <c r="EJ85" s="35"/>
      <c r="EK85" s="34"/>
      <c r="EL85" s="35"/>
      <c r="EM85" s="34"/>
      <c r="EN85" s="35"/>
      <c r="EO85" s="34"/>
      <c r="EP85" s="35"/>
      <c r="EQ85" s="34"/>
      <c r="ER85" s="35"/>
      <c r="ES85" s="34"/>
      <c r="ET85" s="35"/>
      <c r="EU85" s="34"/>
      <c r="EV85" s="38"/>
      <c r="EW85" s="811"/>
    </row>
    <row r="86" spans="1:153" ht="120" customHeight="1" x14ac:dyDescent="0.25">
      <c r="A86" s="717">
        <v>81</v>
      </c>
      <c r="B86" s="782" t="s">
        <v>114</v>
      </c>
      <c r="C86" s="792" t="s">
        <v>236</v>
      </c>
      <c r="D86" s="377">
        <v>592</v>
      </c>
      <c r="E86" s="751">
        <v>16</v>
      </c>
      <c r="F86" s="10">
        <v>146</v>
      </c>
      <c r="G86" s="11">
        <v>418</v>
      </c>
      <c r="H86" s="11">
        <v>28</v>
      </c>
      <c r="I86" s="67">
        <v>0</v>
      </c>
      <c r="J86" s="68">
        <v>0</v>
      </c>
      <c r="K86" s="14">
        <f t="shared" si="85"/>
        <v>592</v>
      </c>
      <c r="L86" s="15">
        <v>49</v>
      </c>
      <c r="M86" s="15">
        <v>10</v>
      </c>
      <c r="N86" s="15">
        <v>110</v>
      </c>
      <c r="O86" s="15">
        <v>151</v>
      </c>
      <c r="P86" s="739">
        <v>195</v>
      </c>
      <c r="Q86" s="16"/>
      <c r="R86" s="16"/>
      <c r="S86" s="16"/>
      <c r="T86" s="16"/>
      <c r="U86" s="16"/>
      <c r="V86" s="16"/>
      <c r="W86" s="17"/>
      <c r="X86" s="18">
        <f t="shared" si="7"/>
        <v>515</v>
      </c>
      <c r="Y86" s="19">
        <v>34</v>
      </c>
      <c r="Z86" s="20">
        <v>33</v>
      </c>
      <c r="AA86" s="20">
        <v>35</v>
      </c>
      <c r="AB86" s="20">
        <v>76</v>
      </c>
      <c r="AC86" s="20">
        <v>41</v>
      </c>
      <c r="AD86" s="20"/>
      <c r="AE86" s="20"/>
      <c r="AF86" s="20"/>
      <c r="AG86" s="20"/>
      <c r="AH86" s="20"/>
      <c r="AI86" s="20"/>
      <c r="AJ86" s="21"/>
      <c r="AK86" s="22">
        <f t="shared" si="8"/>
        <v>219</v>
      </c>
      <c r="AL86" s="19">
        <v>26</v>
      </c>
      <c r="AM86" s="20">
        <v>8</v>
      </c>
      <c r="AN86" s="20">
        <v>19</v>
      </c>
      <c r="AO86" s="20">
        <v>33</v>
      </c>
      <c r="AP86" s="20">
        <v>38</v>
      </c>
      <c r="AQ86" s="20"/>
      <c r="AR86" s="20"/>
      <c r="AS86" s="20"/>
      <c r="AT86" s="20"/>
      <c r="AU86" s="20"/>
      <c r="AV86" s="20"/>
      <c r="AW86" s="21"/>
      <c r="AX86" s="22">
        <f t="shared" si="9"/>
        <v>124</v>
      </c>
      <c r="AY86" s="22">
        <f t="shared" si="10"/>
        <v>343</v>
      </c>
      <c r="AZ86" s="205">
        <f t="shared" si="80"/>
        <v>365</v>
      </c>
      <c r="BA86" s="206">
        <f t="shared" si="81"/>
        <v>0</v>
      </c>
      <c r="BB86" s="207">
        <f t="shared" si="82"/>
        <v>542</v>
      </c>
      <c r="BC86" s="384">
        <v>13</v>
      </c>
      <c r="BD86" s="385">
        <v>62</v>
      </c>
      <c r="BE86" s="385">
        <v>29</v>
      </c>
      <c r="BF86" s="385">
        <v>12</v>
      </c>
      <c r="BG86" s="385">
        <v>49</v>
      </c>
      <c r="BH86" s="385"/>
      <c r="BI86" s="385"/>
      <c r="BJ86" s="385"/>
      <c r="BK86" s="385"/>
      <c r="BL86" s="385"/>
      <c r="BM86" s="385"/>
      <c r="BN86" s="385"/>
      <c r="BO86" s="26">
        <f t="shared" si="11"/>
        <v>165</v>
      </c>
      <c r="BP86" s="23">
        <v>28</v>
      </c>
      <c r="BQ86" s="24">
        <v>3</v>
      </c>
      <c r="BR86" s="24">
        <v>2</v>
      </c>
      <c r="BS86" s="24">
        <v>5</v>
      </c>
      <c r="BT86" s="24">
        <v>0</v>
      </c>
      <c r="BU86" s="24"/>
      <c r="BV86" s="24"/>
      <c r="BW86" s="24"/>
      <c r="BX86" s="24"/>
      <c r="BY86" s="24"/>
      <c r="BZ86" s="24"/>
      <c r="CA86" s="25"/>
      <c r="CB86" s="26">
        <f t="shared" si="12"/>
        <v>38</v>
      </c>
      <c r="CC86" s="27">
        <v>0</v>
      </c>
      <c r="CD86" s="28">
        <v>0</v>
      </c>
      <c r="CE86" s="28">
        <v>0</v>
      </c>
      <c r="CF86" s="28">
        <v>0</v>
      </c>
      <c r="CG86" s="28">
        <v>0</v>
      </c>
      <c r="CH86" s="28"/>
      <c r="CI86" s="28"/>
      <c r="CJ86" s="28"/>
      <c r="CK86" s="28"/>
      <c r="CL86" s="28"/>
      <c r="CM86" s="28"/>
      <c r="CN86" s="29"/>
      <c r="CO86" s="30">
        <f t="shared" si="13"/>
        <v>0</v>
      </c>
      <c r="CP86" s="27">
        <v>0</v>
      </c>
      <c r="CQ86" s="28">
        <v>0</v>
      </c>
      <c r="CR86" s="28">
        <v>0</v>
      </c>
      <c r="CS86" s="28">
        <v>0</v>
      </c>
      <c r="CT86" s="28">
        <v>0</v>
      </c>
      <c r="CU86" s="28"/>
      <c r="CV86" s="28"/>
      <c r="CW86" s="28"/>
      <c r="CX86" s="28"/>
      <c r="CY86" s="28"/>
      <c r="CZ86" s="28"/>
      <c r="DA86" s="29"/>
      <c r="DB86" s="30">
        <f t="shared" si="14"/>
        <v>0</v>
      </c>
      <c r="DC86" s="532">
        <f t="shared" si="15"/>
        <v>200</v>
      </c>
      <c r="DD86" s="533">
        <f t="shared" si="70"/>
        <v>0</v>
      </c>
      <c r="DE86" s="534">
        <f t="shared" si="16"/>
        <v>504</v>
      </c>
      <c r="DF86" s="492">
        <f t="shared" si="87"/>
        <v>704</v>
      </c>
      <c r="DG86" s="33">
        <f t="shared" si="17"/>
        <v>165</v>
      </c>
      <c r="DH86" s="461">
        <f t="shared" ref="DH86:DH93" si="89">BC86/DU86</f>
        <v>1.8181818181818181E-2</v>
      </c>
      <c r="DI86" s="462">
        <f t="shared" ref="DI86:DI93" si="90">BD86/DU86</f>
        <v>8.6713286713286708E-2</v>
      </c>
      <c r="DJ86" s="462">
        <f t="shared" ref="DJ86:DJ93" si="91">BE86/DU86</f>
        <v>4.0559440559440559E-2</v>
      </c>
      <c r="DK86" s="462">
        <f t="shared" ref="DK86:DK93" si="92">BF86/DU86</f>
        <v>1.6783216783216783E-2</v>
      </c>
      <c r="DL86" s="462">
        <f t="shared" si="83"/>
        <v>6.8531468531468534E-2</v>
      </c>
      <c r="DM86" s="463"/>
      <c r="DN86" s="463"/>
      <c r="DO86" s="463"/>
      <c r="DP86" s="463"/>
      <c r="DQ86" s="463"/>
      <c r="DR86" s="464"/>
      <c r="DS86" s="465"/>
      <c r="DT86" s="525">
        <f t="shared" si="84"/>
        <v>0.23076923076923078</v>
      </c>
      <c r="DU86" s="22">
        <v>715</v>
      </c>
      <c r="DV86" s="22">
        <f t="shared" si="88"/>
        <v>59.583333333333336</v>
      </c>
      <c r="DW86" s="501">
        <f t="shared" si="23"/>
        <v>929.5</v>
      </c>
      <c r="DX86" s="502">
        <f t="shared" si="24"/>
        <v>1215.5</v>
      </c>
      <c r="DY86" s="34">
        <v>25</v>
      </c>
      <c r="DZ86" s="35">
        <v>13</v>
      </c>
      <c r="EA86" s="34">
        <v>40</v>
      </c>
      <c r="EB86" s="35">
        <v>18</v>
      </c>
      <c r="EC86" s="34">
        <v>61</v>
      </c>
      <c r="ED86" s="814">
        <v>22</v>
      </c>
      <c r="EE86" s="34">
        <v>105</v>
      </c>
      <c r="EF86" s="35">
        <v>22</v>
      </c>
      <c r="EG86" s="327">
        <v>162</v>
      </c>
      <c r="EH86" s="814">
        <v>29</v>
      </c>
      <c r="EI86" s="34"/>
      <c r="EJ86" s="35"/>
      <c r="EK86" s="34"/>
      <c r="EL86" s="35"/>
      <c r="EM86" s="34"/>
      <c r="EN86" s="35"/>
      <c r="EO86" s="34"/>
      <c r="EP86" s="35"/>
      <c r="EQ86" s="34"/>
      <c r="ER86" s="35"/>
      <c r="ES86" s="34"/>
      <c r="ET86" s="35"/>
      <c r="EU86" s="34"/>
      <c r="EV86" s="38"/>
      <c r="EW86" s="811"/>
    </row>
    <row r="87" spans="1:153" ht="120" customHeight="1" x14ac:dyDescent="0.25">
      <c r="A87" s="717">
        <v>82</v>
      </c>
      <c r="B87" s="782" t="s">
        <v>115</v>
      </c>
      <c r="C87" s="792" t="s">
        <v>237</v>
      </c>
      <c r="D87" s="377">
        <v>1191</v>
      </c>
      <c r="E87" s="751">
        <v>3</v>
      </c>
      <c r="F87" s="10">
        <v>466</v>
      </c>
      <c r="G87" s="11">
        <v>627</v>
      </c>
      <c r="H87" s="11">
        <v>72</v>
      </c>
      <c r="I87" s="67">
        <v>44</v>
      </c>
      <c r="J87" s="68">
        <v>26</v>
      </c>
      <c r="K87" s="14">
        <f t="shared" si="85"/>
        <v>1235</v>
      </c>
      <c r="L87" s="15">
        <v>65</v>
      </c>
      <c r="M87" s="15">
        <v>36</v>
      </c>
      <c r="N87" s="15">
        <v>180</v>
      </c>
      <c r="O87" s="15">
        <v>214</v>
      </c>
      <c r="P87" s="739">
        <v>277</v>
      </c>
      <c r="Q87" s="16"/>
      <c r="R87" s="16"/>
      <c r="S87" s="16"/>
      <c r="T87" s="16"/>
      <c r="U87" s="16"/>
      <c r="V87" s="16"/>
      <c r="W87" s="17"/>
      <c r="X87" s="18">
        <f t="shared" ref="X87:X93" si="93">SUM(L87:W87)</f>
        <v>772</v>
      </c>
      <c r="Y87" s="19">
        <v>21</v>
      </c>
      <c r="Z87" s="20">
        <v>74</v>
      </c>
      <c r="AA87" s="20">
        <v>123</v>
      </c>
      <c r="AB87" s="20">
        <v>81</v>
      </c>
      <c r="AC87" s="20">
        <v>74</v>
      </c>
      <c r="AD87" s="20"/>
      <c r="AE87" s="20"/>
      <c r="AF87" s="20"/>
      <c r="AG87" s="20"/>
      <c r="AH87" s="20"/>
      <c r="AI87" s="20"/>
      <c r="AJ87" s="21"/>
      <c r="AK87" s="22">
        <f t="shared" ref="AK87:AK93" si="94">SUM(Y87:AJ87)</f>
        <v>373</v>
      </c>
      <c r="AL87" s="19">
        <v>3</v>
      </c>
      <c r="AM87" s="20">
        <v>14</v>
      </c>
      <c r="AN87" s="20">
        <v>13</v>
      </c>
      <c r="AO87" s="20">
        <v>7</v>
      </c>
      <c r="AP87" s="20">
        <v>7</v>
      </c>
      <c r="AQ87" s="20"/>
      <c r="AR87" s="20"/>
      <c r="AS87" s="20"/>
      <c r="AT87" s="20"/>
      <c r="AU87" s="20"/>
      <c r="AV87" s="20"/>
      <c r="AW87" s="21"/>
      <c r="AX87" s="22">
        <f t="shared" si="9"/>
        <v>44</v>
      </c>
      <c r="AY87" s="22">
        <f t="shared" si="10"/>
        <v>417</v>
      </c>
      <c r="AZ87" s="205">
        <f t="shared" si="80"/>
        <v>865</v>
      </c>
      <c r="BA87" s="206">
        <f t="shared" si="81"/>
        <v>26</v>
      </c>
      <c r="BB87" s="207">
        <f t="shared" si="82"/>
        <v>671</v>
      </c>
      <c r="BC87" s="384">
        <v>26</v>
      </c>
      <c r="BD87" s="385">
        <v>46</v>
      </c>
      <c r="BE87" s="385">
        <v>52</v>
      </c>
      <c r="BF87" s="385">
        <v>52</v>
      </c>
      <c r="BG87" s="385">
        <v>63</v>
      </c>
      <c r="BH87" s="385"/>
      <c r="BI87" s="385"/>
      <c r="BJ87" s="385"/>
      <c r="BK87" s="385"/>
      <c r="BL87" s="385"/>
      <c r="BM87" s="385"/>
      <c r="BN87" s="385"/>
      <c r="BO87" s="26">
        <f t="shared" ref="BO87:BO93" si="95">SUM(BC87:BN87)</f>
        <v>239</v>
      </c>
      <c r="BP87" s="23">
        <v>1</v>
      </c>
      <c r="BQ87" s="24">
        <v>0</v>
      </c>
      <c r="BR87" s="24">
        <v>1</v>
      </c>
      <c r="BS87" s="24">
        <v>2</v>
      </c>
      <c r="BT87" s="24">
        <v>0</v>
      </c>
      <c r="BU87" s="24"/>
      <c r="BV87" s="24"/>
      <c r="BW87" s="24"/>
      <c r="BX87" s="24"/>
      <c r="BY87" s="24"/>
      <c r="BZ87" s="24"/>
      <c r="CA87" s="25"/>
      <c r="CB87" s="26">
        <f t="shared" si="12"/>
        <v>4</v>
      </c>
      <c r="CC87" s="27">
        <v>0</v>
      </c>
      <c r="CD87" s="28">
        <v>0</v>
      </c>
      <c r="CE87" s="28">
        <v>1</v>
      </c>
      <c r="CF87" s="28">
        <v>0</v>
      </c>
      <c r="CG87" s="28">
        <v>1</v>
      </c>
      <c r="CH87" s="28"/>
      <c r="CI87" s="28"/>
      <c r="CJ87" s="28"/>
      <c r="CK87" s="28"/>
      <c r="CL87" s="28"/>
      <c r="CM87" s="28"/>
      <c r="CN87" s="29"/>
      <c r="CO87" s="30">
        <f t="shared" si="13"/>
        <v>2</v>
      </c>
      <c r="CP87" s="27">
        <v>0</v>
      </c>
      <c r="CQ87" s="28">
        <v>0</v>
      </c>
      <c r="CR87" s="28">
        <v>0</v>
      </c>
      <c r="CS87" s="28">
        <v>0</v>
      </c>
      <c r="CT87" s="28">
        <v>0</v>
      </c>
      <c r="CU87" s="28"/>
      <c r="CV87" s="28"/>
      <c r="CW87" s="28"/>
      <c r="CX87" s="28"/>
      <c r="CY87" s="28"/>
      <c r="CZ87" s="28"/>
      <c r="DA87" s="29"/>
      <c r="DB87" s="30">
        <f t="shared" si="14"/>
        <v>0</v>
      </c>
      <c r="DC87" s="532">
        <f t="shared" si="15"/>
        <v>624</v>
      </c>
      <c r="DD87" s="533">
        <f t="shared" si="70"/>
        <v>26</v>
      </c>
      <c r="DE87" s="534">
        <f t="shared" si="16"/>
        <v>667</v>
      </c>
      <c r="DF87" s="492">
        <f t="shared" si="87"/>
        <v>1291</v>
      </c>
      <c r="DG87" s="33">
        <f t="shared" ref="DG87:DG93" si="96">BO87</f>
        <v>239</v>
      </c>
      <c r="DH87" s="461">
        <f t="shared" si="89"/>
        <v>3.6363636363636362E-2</v>
      </c>
      <c r="DI87" s="462">
        <f t="shared" si="90"/>
        <v>6.433566433566433E-2</v>
      </c>
      <c r="DJ87" s="462">
        <f t="shared" si="91"/>
        <v>7.2727272727272724E-2</v>
      </c>
      <c r="DK87" s="462">
        <f t="shared" si="92"/>
        <v>7.2727272727272724E-2</v>
      </c>
      <c r="DL87" s="462">
        <f t="shared" si="83"/>
        <v>8.8111888111888109E-2</v>
      </c>
      <c r="DM87" s="463"/>
      <c r="DN87" s="463"/>
      <c r="DO87" s="463"/>
      <c r="DP87" s="463"/>
      <c r="DQ87" s="463"/>
      <c r="DR87" s="464"/>
      <c r="DS87" s="465"/>
      <c r="DT87" s="525">
        <f t="shared" si="84"/>
        <v>0.33426573426573425</v>
      </c>
      <c r="DU87" s="22">
        <v>715</v>
      </c>
      <c r="DV87" s="22">
        <f t="shared" si="88"/>
        <v>59.583333333333336</v>
      </c>
      <c r="DW87" s="501">
        <f t="shared" si="23"/>
        <v>929.5</v>
      </c>
      <c r="DX87" s="502">
        <f t="shared" si="24"/>
        <v>1215.5</v>
      </c>
      <c r="DY87" s="34">
        <v>47</v>
      </c>
      <c r="DZ87" s="35">
        <v>14</v>
      </c>
      <c r="EA87" s="34">
        <v>86</v>
      </c>
      <c r="EB87" s="35">
        <v>45</v>
      </c>
      <c r="EC87" s="34">
        <v>160</v>
      </c>
      <c r="ED87" s="814">
        <v>80</v>
      </c>
      <c r="EE87" s="34">
        <v>223</v>
      </c>
      <c r="EF87" s="35">
        <v>97</v>
      </c>
      <c r="EG87" s="327">
        <v>284</v>
      </c>
      <c r="EH87" s="814">
        <v>119</v>
      </c>
      <c r="EI87" s="34"/>
      <c r="EJ87" s="35"/>
      <c r="EK87" s="34"/>
      <c r="EL87" s="35"/>
      <c r="EM87" s="34"/>
      <c r="EN87" s="35"/>
      <c r="EO87" s="34"/>
      <c r="EP87" s="35"/>
      <c r="EQ87" s="34"/>
      <c r="ER87" s="35"/>
      <c r="ES87" s="34"/>
      <c r="ET87" s="35"/>
      <c r="EU87" s="34"/>
      <c r="EV87" s="38"/>
      <c r="EW87" s="811"/>
    </row>
    <row r="88" spans="1:153" ht="120" customHeight="1" x14ac:dyDescent="0.25">
      <c r="A88" s="717">
        <v>83</v>
      </c>
      <c r="B88" s="782" t="s">
        <v>116</v>
      </c>
      <c r="C88" s="792" t="s">
        <v>238</v>
      </c>
      <c r="D88" s="377">
        <v>709</v>
      </c>
      <c r="E88" s="751">
        <v>43</v>
      </c>
      <c r="F88" s="10">
        <v>325</v>
      </c>
      <c r="G88" s="11">
        <v>326</v>
      </c>
      <c r="H88" s="11">
        <v>45</v>
      </c>
      <c r="I88" s="67">
        <v>26</v>
      </c>
      <c r="J88" s="68">
        <v>13</v>
      </c>
      <c r="K88" s="14">
        <f t="shared" si="85"/>
        <v>735</v>
      </c>
      <c r="L88" s="15">
        <v>6</v>
      </c>
      <c r="M88" s="15">
        <v>15</v>
      </c>
      <c r="N88" s="15">
        <v>57</v>
      </c>
      <c r="O88" s="15">
        <v>84</v>
      </c>
      <c r="P88" s="739">
        <v>133</v>
      </c>
      <c r="Q88" s="16"/>
      <c r="R88" s="16"/>
      <c r="S88" s="16"/>
      <c r="T88" s="16"/>
      <c r="U88" s="16"/>
      <c r="V88" s="16"/>
      <c r="W88" s="17"/>
      <c r="X88" s="18">
        <f t="shared" si="93"/>
        <v>295</v>
      </c>
      <c r="Y88" s="19">
        <v>50</v>
      </c>
      <c r="Z88" s="20">
        <v>7</v>
      </c>
      <c r="AA88" s="20">
        <v>59</v>
      </c>
      <c r="AB88" s="20">
        <v>52</v>
      </c>
      <c r="AC88" s="20">
        <v>30</v>
      </c>
      <c r="AD88" s="20"/>
      <c r="AE88" s="20"/>
      <c r="AF88" s="20"/>
      <c r="AG88" s="20"/>
      <c r="AH88" s="20"/>
      <c r="AI88" s="20"/>
      <c r="AJ88" s="21"/>
      <c r="AK88" s="22">
        <f t="shared" si="94"/>
        <v>198</v>
      </c>
      <c r="AL88" s="19">
        <v>4</v>
      </c>
      <c r="AM88" s="20">
        <v>2</v>
      </c>
      <c r="AN88" s="20">
        <v>14</v>
      </c>
      <c r="AO88" s="20">
        <v>4</v>
      </c>
      <c r="AP88" s="20">
        <v>5</v>
      </c>
      <c r="AQ88" s="20"/>
      <c r="AR88" s="20"/>
      <c r="AS88" s="20"/>
      <c r="AT88" s="20"/>
      <c r="AU88" s="20"/>
      <c r="AV88" s="20"/>
      <c r="AW88" s="21"/>
      <c r="AX88" s="22">
        <f t="shared" si="9"/>
        <v>29</v>
      </c>
      <c r="AY88" s="22">
        <f t="shared" si="10"/>
        <v>227</v>
      </c>
      <c r="AZ88" s="205">
        <f t="shared" si="80"/>
        <v>536</v>
      </c>
      <c r="BA88" s="206">
        <f t="shared" si="81"/>
        <v>13</v>
      </c>
      <c r="BB88" s="207">
        <f t="shared" si="82"/>
        <v>355</v>
      </c>
      <c r="BC88" s="384">
        <v>67</v>
      </c>
      <c r="BD88" s="385">
        <v>13</v>
      </c>
      <c r="BE88" s="385">
        <v>46</v>
      </c>
      <c r="BF88" s="385">
        <v>33</v>
      </c>
      <c r="BG88" s="385">
        <v>14</v>
      </c>
      <c r="BH88" s="385"/>
      <c r="BI88" s="385"/>
      <c r="BJ88" s="385"/>
      <c r="BK88" s="385"/>
      <c r="BL88" s="385"/>
      <c r="BM88" s="385"/>
      <c r="BN88" s="385"/>
      <c r="BO88" s="26">
        <f t="shared" si="95"/>
        <v>173</v>
      </c>
      <c r="BP88" s="23">
        <v>0</v>
      </c>
      <c r="BQ88" s="24">
        <v>0</v>
      </c>
      <c r="BR88" s="24">
        <v>0</v>
      </c>
      <c r="BS88" s="24">
        <v>1</v>
      </c>
      <c r="BT88" s="24">
        <v>0</v>
      </c>
      <c r="BU88" s="24"/>
      <c r="BV88" s="24"/>
      <c r="BW88" s="24"/>
      <c r="BX88" s="24"/>
      <c r="BY88" s="24"/>
      <c r="BZ88" s="24"/>
      <c r="CA88" s="25"/>
      <c r="CB88" s="26">
        <f t="shared" si="12"/>
        <v>1</v>
      </c>
      <c r="CC88" s="27">
        <v>0</v>
      </c>
      <c r="CD88" s="28">
        <v>1</v>
      </c>
      <c r="CE88" s="28">
        <v>1</v>
      </c>
      <c r="CF88" s="28">
        <v>4</v>
      </c>
      <c r="CG88" s="28">
        <v>0</v>
      </c>
      <c r="CH88" s="28"/>
      <c r="CI88" s="28"/>
      <c r="CJ88" s="28"/>
      <c r="CK88" s="28"/>
      <c r="CL88" s="28"/>
      <c r="CM88" s="28"/>
      <c r="CN88" s="29"/>
      <c r="CO88" s="30">
        <f t="shared" si="13"/>
        <v>6</v>
      </c>
      <c r="CP88" s="27">
        <v>0</v>
      </c>
      <c r="CQ88" s="28">
        <v>0</v>
      </c>
      <c r="CR88" s="28">
        <v>0</v>
      </c>
      <c r="CS88" s="28">
        <v>0</v>
      </c>
      <c r="CT88" s="28">
        <v>0</v>
      </c>
      <c r="CU88" s="28"/>
      <c r="CV88" s="28"/>
      <c r="CW88" s="28"/>
      <c r="CX88" s="28"/>
      <c r="CY88" s="28"/>
      <c r="CZ88" s="28"/>
      <c r="DA88" s="29"/>
      <c r="DB88" s="30">
        <f t="shared" si="14"/>
        <v>0</v>
      </c>
      <c r="DC88" s="532">
        <f t="shared" si="15"/>
        <v>357</v>
      </c>
      <c r="DD88" s="533">
        <f t="shared" si="70"/>
        <v>13</v>
      </c>
      <c r="DE88" s="534">
        <f t="shared" si="16"/>
        <v>354</v>
      </c>
      <c r="DF88" s="492">
        <f t="shared" si="26"/>
        <v>711</v>
      </c>
      <c r="DG88" s="33">
        <f t="shared" si="96"/>
        <v>173</v>
      </c>
      <c r="DH88" s="461">
        <f t="shared" si="89"/>
        <v>9.37062937062937E-2</v>
      </c>
      <c r="DI88" s="462">
        <f t="shared" si="90"/>
        <v>1.8181818181818181E-2</v>
      </c>
      <c r="DJ88" s="462">
        <f t="shared" si="91"/>
        <v>6.433566433566433E-2</v>
      </c>
      <c r="DK88" s="462">
        <f t="shared" si="92"/>
        <v>4.6153846153846156E-2</v>
      </c>
      <c r="DL88" s="462">
        <f t="shared" si="83"/>
        <v>1.9580419580419582E-2</v>
      </c>
      <c r="DM88" s="463"/>
      <c r="DN88" s="463"/>
      <c r="DO88" s="463"/>
      <c r="DP88" s="463"/>
      <c r="DQ88" s="463"/>
      <c r="DR88" s="464"/>
      <c r="DS88" s="465"/>
      <c r="DT88" s="525">
        <f t="shared" si="84"/>
        <v>0.24195804195804196</v>
      </c>
      <c r="DU88" s="22">
        <v>715</v>
      </c>
      <c r="DV88" s="22">
        <f t="shared" si="88"/>
        <v>59.583333333333336</v>
      </c>
      <c r="DW88" s="501">
        <f t="shared" si="23"/>
        <v>929.5</v>
      </c>
      <c r="DX88" s="502">
        <f t="shared" si="24"/>
        <v>1215.5</v>
      </c>
      <c r="DY88" s="34">
        <v>28</v>
      </c>
      <c r="DZ88" s="35">
        <v>25</v>
      </c>
      <c r="EA88" s="34">
        <v>65</v>
      </c>
      <c r="EB88" s="35">
        <v>33</v>
      </c>
      <c r="EC88" s="34">
        <v>114</v>
      </c>
      <c r="ED88" s="814">
        <v>54</v>
      </c>
      <c r="EE88" s="34">
        <v>140</v>
      </c>
      <c r="EF88" s="35">
        <v>69</v>
      </c>
      <c r="EG88" s="327">
        <v>179</v>
      </c>
      <c r="EH88" s="814">
        <v>71</v>
      </c>
      <c r="EI88" s="34"/>
      <c r="EJ88" s="35"/>
      <c r="EK88" s="34"/>
      <c r="EL88" s="35"/>
      <c r="EM88" s="34"/>
      <c r="EN88" s="35"/>
      <c r="EO88" s="34"/>
      <c r="EP88" s="35"/>
      <c r="EQ88" s="34"/>
      <c r="ER88" s="35"/>
      <c r="ES88" s="34"/>
      <c r="ET88" s="35"/>
      <c r="EU88" s="34"/>
      <c r="EV88" s="38"/>
      <c r="EW88" s="811"/>
    </row>
    <row r="89" spans="1:153" ht="120" customHeight="1" x14ac:dyDescent="0.25">
      <c r="A89" s="717">
        <v>84</v>
      </c>
      <c r="B89" s="782" t="s">
        <v>117</v>
      </c>
      <c r="C89" s="792" t="s">
        <v>239</v>
      </c>
      <c r="D89" s="377">
        <v>801</v>
      </c>
      <c r="E89" s="751">
        <v>0</v>
      </c>
      <c r="F89" s="10">
        <v>365</v>
      </c>
      <c r="G89" s="11">
        <v>345</v>
      </c>
      <c r="H89" s="11">
        <v>86</v>
      </c>
      <c r="I89" s="67">
        <v>109</v>
      </c>
      <c r="J89" s="68">
        <v>5</v>
      </c>
      <c r="K89" s="14">
        <f t="shared" si="85"/>
        <v>910</v>
      </c>
      <c r="L89" s="15">
        <v>32</v>
      </c>
      <c r="M89" s="15">
        <v>8</v>
      </c>
      <c r="N89" s="15">
        <v>72</v>
      </c>
      <c r="O89" s="15">
        <v>108</v>
      </c>
      <c r="P89" s="739">
        <v>151</v>
      </c>
      <c r="Q89" s="16"/>
      <c r="R89" s="16"/>
      <c r="S89" s="16"/>
      <c r="T89" s="16"/>
      <c r="U89" s="16"/>
      <c r="V89" s="16"/>
      <c r="W89" s="17"/>
      <c r="X89" s="18">
        <f t="shared" si="93"/>
        <v>371</v>
      </c>
      <c r="Y89" s="19">
        <v>34</v>
      </c>
      <c r="Z89" s="20">
        <v>22</v>
      </c>
      <c r="AA89" s="20">
        <v>128</v>
      </c>
      <c r="AB89" s="20">
        <v>98</v>
      </c>
      <c r="AC89" s="20">
        <v>64</v>
      </c>
      <c r="AD89" s="20"/>
      <c r="AE89" s="20"/>
      <c r="AF89" s="20"/>
      <c r="AG89" s="20"/>
      <c r="AH89" s="20"/>
      <c r="AI89" s="20"/>
      <c r="AJ89" s="21"/>
      <c r="AK89" s="22">
        <f t="shared" si="94"/>
        <v>346</v>
      </c>
      <c r="AL89" s="19">
        <v>8</v>
      </c>
      <c r="AM89" s="20">
        <v>0</v>
      </c>
      <c r="AN89" s="20">
        <v>14</v>
      </c>
      <c r="AO89" s="20">
        <v>26</v>
      </c>
      <c r="AP89" s="20">
        <v>9</v>
      </c>
      <c r="AQ89" s="20"/>
      <c r="AR89" s="20"/>
      <c r="AS89" s="20"/>
      <c r="AT89" s="20"/>
      <c r="AU89" s="20"/>
      <c r="AV89" s="20"/>
      <c r="AW89" s="21"/>
      <c r="AX89" s="22">
        <f t="shared" si="9"/>
        <v>57</v>
      </c>
      <c r="AY89" s="22">
        <f t="shared" si="10"/>
        <v>403</v>
      </c>
      <c r="AZ89" s="205">
        <f t="shared" si="80"/>
        <v>716</v>
      </c>
      <c r="BA89" s="206">
        <f t="shared" si="81"/>
        <v>5</v>
      </c>
      <c r="BB89" s="207">
        <f t="shared" si="82"/>
        <v>402</v>
      </c>
      <c r="BC89" s="384">
        <v>23</v>
      </c>
      <c r="BD89" s="385">
        <v>17</v>
      </c>
      <c r="BE89" s="385">
        <v>39</v>
      </c>
      <c r="BF89" s="385">
        <v>16</v>
      </c>
      <c r="BG89" s="385">
        <v>18</v>
      </c>
      <c r="BH89" s="385"/>
      <c r="BI89" s="385"/>
      <c r="BJ89" s="385"/>
      <c r="BK89" s="385"/>
      <c r="BL89" s="385"/>
      <c r="BM89" s="385"/>
      <c r="BN89" s="385"/>
      <c r="BO89" s="26">
        <f t="shared" si="95"/>
        <v>113</v>
      </c>
      <c r="BP89" s="23">
        <v>3</v>
      </c>
      <c r="BQ89" s="24">
        <v>0</v>
      </c>
      <c r="BR89" s="24">
        <v>11</v>
      </c>
      <c r="BS89" s="24">
        <v>6</v>
      </c>
      <c r="BT89" s="24">
        <v>3</v>
      </c>
      <c r="BU89" s="24"/>
      <c r="BV89" s="24"/>
      <c r="BW89" s="24"/>
      <c r="BX89" s="24"/>
      <c r="BY89" s="24"/>
      <c r="BZ89" s="24"/>
      <c r="CA89" s="25"/>
      <c r="CB89" s="26">
        <f t="shared" si="12"/>
        <v>23</v>
      </c>
      <c r="CC89" s="27">
        <v>1</v>
      </c>
      <c r="CD89" s="28">
        <v>1</v>
      </c>
      <c r="CE89" s="28">
        <v>2</v>
      </c>
      <c r="CF89" s="28">
        <v>0</v>
      </c>
      <c r="CG89" s="28">
        <v>12</v>
      </c>
      <c r="CH89" s="28"/>
      <c r="CI89" s="28"/>
      <c r="CJ89" s="28"/>
      <c r="CK89" s="28"/>
      <c r="CL89" s="28"/>
      <c r="CM89" s="28"/>
      <c r="CN89" s="29"/>
      <c r="CO89" s="30">
        <f t="shared" si="13"/>
        <v>16</v>
      </c>
      <c r="CP89" s="27">
        <v>0</v>
      </c>
      <c r="CQ89" s="28">
        <v>0</v>
      </c>
      <c r="CR89" s="28">
        <v>0</v>
      </c>
      <c r="CS89" s="28">
        <v>0</v>
      </c>
      <c r="CT89" s="28">
        <v>0</v>
      </c>
      <c r="CU89" s="28"/>
      <c r="CV89" s="28"/>
      <c r="CW89" s="28"/>
      <c r="CX89" s="28"/>
      <c r="CY89" s="28"/>
      <c r="CZ89" s="28"/>
      <c r="DA89" s="29"/>
      <c r="DB89" s="30">
        <f t="shared" si="14"/>
        <v>0</v>
      </c>
      <c r="DC89" s="532">
        <f t="shared" si="15"/>
        <v>587</v>
      </c>
      <c r="DD89" s="533">
        <f t="shared" si="70"/>
        <v>5</v>
      </c>
      <c r="DE89" s="534">
        <f t="shared" si="16"/>
        <v>379</v>
      </c>
      <c r="DF89" s="492">
        <f t="shared" si="26"/>
        <v>966</v>
      </c>
      <c r="DG89" s="33">
        <f t="shared" si="96"/>
        <v>113</v>
      </c>
      <c r="DH89" s="461">
        <f t="shared" si="89"/>
        <v>3.2167832167832165E-2</v>
      </c>
      <c r="DI89" s="462">
        <f t="shared" si="90"/>
        <v>2.3776223776223775E-2</v>
      </c>
      <c r="DJ89" s="462">
        <f t="shared" si="91"/>
        <v>5.4545454545454543E-2</v>
      </c>
      <c r="DK89" s="462">
        <f t="shared" si="92"/>
        <v>2.2377622377622378E-2</v>
      </c>
      <c r="DL89" s="462">
        <f t="shared" si="83"/>
        <v>2.5174825174825177E-2</v>
      </c>
      <c r="DM89" s="463"/>
      <c r="DN89" s="463"/>
      <c r="DO89" s="463"/>
      <c r="DP89" s="463"/>
      <c r="DQ89" s="463"/>
      <c r="DR89" s="464"/>
      <c r="DS89" s="465"/>
      <c r="DT89" s="525">
        <f t="shared" si="84"/>
        <v>0.15804195804195803</v>
      </c>
      <c r="DU89" s="22">
        <v>715</v>
      </c>
      <c r="DV89" s="22">
        <f t="shared" si="88"/>
        <v>59.583333333333336</v>
      </c>
      <c r="DW89" s="501">
        <f t="shared" si="23"/>
        <v>929.5</v>
      </c>
      <c r="DX89" s="502">
        <f t="shared" si="24"/>
        <v>1215.5</v>
      </c>
      <c r="DY89" s="34">
        <v>58</v>
      </c>
      <c r="DZ89" s="35">
        <v>33</v>
      </c>
      <c r="EA89" s="34">
        <v>82</v>
      </c>
      <c r="EB89" s="35">
        <v>59</v>
      </c>
      <c r="EC89" s="34">
        <v>155</v>
      </c>
      <c r="ED89" s="814">
        <v>100</v>
      </c>
      <c r="EE89" s="34">
        <v>226</v>
      </c>
      <c r="EF89" s="35">
        <v>110</v>
      </c>
      <c r="EG89" s="327">
        <v>317</v>
      </c>
      <c r="EH89" s="814">
        <v>139</v>
      </c>
      <c r="EI89" s="34"/>
      <c r="EJ89" s="35"/>
      <c r="EK89" s="34"/>
      <c r="EL89" s="35"/>
      <c r="EM89" s="34"/>
      <c r="EN89" s="35"/>
      <c r="EO89" s="34"/>
      <c r="EP89" s="35"/>
      <c r="EQ89" s="34"/>
      <c r="ER89" s="35"/>
      <c r="ES89" s="34"/>
      <c r="ET89" s="35"/>
      <c r="EU89" s="34"/>
      <c r="EV89" s="38"/>
      <c r="EW89" s="811"/>
    </row>
    <row r="90" spans="1:153" ht="120" customHeight="1" x14ac:dyDescent="0.25">
      <c r="A90" s="717">
        <v>85</v>
      </c>
      <c r="B90" s="782" t="s">
        <v>118</v>
      </c>
      <c r="C90" s="792" t="s">
        <v>240</v>
      </c>
      <c r="D90" s="377">
        <v>472</v>
      </c>
      <c r="E90" s="751">
        <v>1</v>
      </c>
      <c r="F90" s="10">
        <v>153</v>
      </c>
      <c r="G90" s="11">
        <v>307</v>
      </c>
      <c r="H90" s="11">
        <v>12</v>
      </c>
      <c r="I90" s="67">
        <v>28</v>
      </c>
      <c r="J90" s="68">
        <v>0</v>
      </c>
      <c r="K90" s="14">
        <f t="shared" si="85"/>
        <v>500</v>
      </c>
      <c r="L90" s="15">
        <v>35</v>
      </c>
      <c r="M90" s="15">
        <v>20</v>
      </c>
      <c r="N90" s="15">
        <v>79</v>
      </c>
      <c r="O90" s="15">
        <v>126</v>
      </c>
      <c r="P90" s="739">
        <v>155</v>
      </c>
      <c r="Q90" s="16"/>
      <c r="R90" s="16"/>
      <c r="S90" s="16"/>
      <c r="T90" s="16"/>
      <c r="U90" s="16"/>
      <c r="V90" s="16"/>
      <c r="W90" s="17"/>
      <c r="X90" s="18">
        <f t="shared" si="93"/>
        <v>415</v>
      </c>
      <c r="Y90" s="19">
        <v>33</v>
      </c>
      <c r="Z90" s="20">
        <v>29</v>
      </c>
      <c r="AA90" s="20">
        <v>47</v>
      </c>
      <c r="AB90" s="20">
        <v>29</v>
      </c>
      <c r="AC90" s="20">
        <v>63</v>
      </c>
      <c r="AD90" s="20"/>
      <c r="AE90" s="20"/>
      <c r="AF90" s="20"/>
      <c r="AG90" s="20"/>
      <c r="AH90" s="20"/>
      <c r="AI90" s="20"/>
      <c r="AJ90" s="21"/>
      <c r="AK90" s="22">
        <f t="shared" si="94"/>
        <v>201</v>
      </c>
      <c r="AL90" s="19">
        <v>31</v>
      </c>
      <c r="AM90" s="20">
        <v>1</v>
      </c>
      <c r="AN90" s="20">
        <v>24</v>
      </c>
      <c r="AO90" s="20">
        <v>18</v>
      </c>
      <c r="AP90" s="20">
        <v>34</v>
      </c>
      <c r="AQ90" s="20"/>
      <c r="AR90" s="20"/>
      <c r="AS90" s="20"/>
      <c r="AT90" s="20"/>
      <c r="AU90" s="20"/>
      <c r="AV90" s="20"/>
      <c r="AW90" s="21"/>
      <c r="AX90" s="22">
        <f t="shared" si="9"/>
        <v>108</v>
      </c>
      <c r="AY90" s="22">
        <f t="shared" si="10"/>
        <v>309</v>
      </c>
      <c r="AZ90" s="205">
        <f t="shared" si="80"/>
        <v>354</v>
      </c>
      <c r="BA90" s="206">
        <f t="shared" si="81"/>
        <v>0</v>
      </c>
      <c r="BB90" s="207">
        <f t="shared" si="82"/>
        <v>415</v>
      </c>
      <c r="BC90" s="384">
        <v>37</v>
      </c>
      <c r="BD90" s="385">
        <v>29</v>
      </c>
      <c r="BE90" s="385">
        <v>29</v>
      </c>
      <c r="BF90" s="385">
        <v>32</v>
      </c>
      <c r="BG90" s="385">
        <v>32</v>
      </c>
      <c r="BH90" s="385"/>
      <c r="BI90" s="385"/>
      <c r="BJ90" s="385"/>
      <c r="BK90" s="385"/>
      <c r="BL90" s="385"/>
      <c r="BM90" s="385"/>
      <c r="BN90" s="385"/>
      <c r="BO90" s="26">
        <f t="shared" si="95"/>
        <v>159</v>
      </c>
      <c r="BP90" s="23">
        <v>1</v>
      </c>
      <c r="BQ90" s="24">
        <v>3</v>
      </c>
      <c r="BR90" s="24">
        <v>1</v>
      </c>
      <c r="BS90" s="24">
        <v>3</v>
      </c>
      <c r="BT90" s="24">
        <v>1</v>
      </c>
      <c r="BU90" s="24"/>
      <c r="BV90" s="24"/>
      <c r="BW90" s="24"/>
      <c r="BX90" s="24"/>
      <c r="BY90" s="24"/>
      <c r="BZ90" s="24"/>
      <c r="CA90" s="25"/>
      <c r="CB90" s="26">
        <f t="shared" si="12"/>
        <v>9</v>
      </c>
      <c r="CC90" s="27">
        <v>0</v>
      </c>
      <c r="CD90" s="28">
        <v>0</v>
      </c>
      <c r="CE90" s="28">
        <v>7</v>
      </c>
      <c r="CF90" s="28">
        <v>2</v>
      </c>
      <c r="CG90" s="28">
        <v>1</v>
      </c>
      <c r="CH90" s="28"/>
      <c r="CI90" s="28"/>
      <c r="CJ90" s="28"/>
      <c r="CK90" s="28"/>
      <c r="CL90" s="28"/>
      <c r="CM90" s="28"/>
      <c r="CN90" s="29"/>
      <c r="CO90" s="30">
        <f t="shared" si="13"/>
        <v>10</v>
      </c>
      <c r="CP90" s="27">
        <v>0</v>
      </c>
      <c r="CQ90" s="28">
        <v>0</v>
      </c>
      <c r="CR90" s="28">
        <v>0</v>
      </c>
      <c r="CS90" s="28">
        <v>0</v>
      </c>
      <c r="CT90" s="28">
        <v>0</v>
      </c>
      <c r="CU90" s="28"/>
      <c r="CV90" s="28"/>
      <c r="CW90" s="28"/>
      <c r="CX90" s="28"/>
      <c r="CY90" s="28"/>
      <c r="CZ90" s="28"/>
      <c r="DA90" s="29"/>
      <c r="DB90" s="30">
        <f t="shared" si="14"/>
        <v>0</v>
      </c>
      <c r="DC90" s="532">
        <f t="shared" si="15"/>
        <v>185</v>
      </c>
      <c r="DD90" s="533">
        <f t="shared" si="70"/>
        <v>0</v>
      </c>
      <c r="DE90" s="534">
        <f t="shared" si="16"/>
        <v>406</v>
      </c>
      <c r="DF90" s="492">
        <f t="shared" si="26"/>
        <v>591</v>
      </c>
      <c r="DG90" s="33">
        <f t="shared" si="96"/>
        <v>159</v>
      </c>
      <c r="DH90" s="461">
        <f t="shared" si="89"/>
        <v>5.1748251748251747E-2</v>
      </c>
      <c r="DI90" s="462">
        <f t="shared" si="90"/>
        <v>4.0559440559440559E-2</v>
      </c>
      <c r="DJ90" s="462">
        <f t="shared" si="91"/>
        <v>4.0559440559440559E-2</v>
      </c>
      <c r="DK90" s="462">
        <f t="shared" si="92"/>
        <v>4.4755244755244755E-2</v>
      </c>
      <c r="DL90" s="462">
        <f t="shared" si="83"/>
        <v>4.4755244755244755E-2</v>
      </c>
      <c r="DM90" s="463"/>
      <c r="DN90" s="463"/>
      <c r="DO90" s="463"/>
      <c r="DP90" s="463"/>
      <c r="DQ90" s="463"/>
      <c r="DR90" s="464"/>
      <c r="DS90" s="465"/>
      <c r="DT90" s="525">
        <f t="shared" si="84"/>
        <v>0.22237762237762237</v>
      </c>
      <c r="DU90" s="22">
        <v>715</v>
      </c>
      <c r="DV90" s="22">
        <f t="shared" si="88"/>
        <v>59.583333333333336</v>
      </c>
      <c r="DW90" s="501">
        <f t="shared" si="23"/>
        <v>929.5</v>
      </c>
      <c r="DX90" s="502">
        <f t="shared" si="24"/>
        <v>1215.5</v>
      </c>
      <c r="DY90" s="34">
        <v>38</v>
      </c>
      <c r="DZ90" s="35">
        <v>10</v>
      </c>
      <c r="EA90" s="34">
        <v>62</v>
      </c>
      <c r="EB90" s="35">
        <v>20</v>
      </c>
      <c r="EC90" s="34">
        <v>89</v>
      </c>
      <c r="ED90" s="814">
        <v>25</v>
      </c>
      <c r="EE90" s="34">
        <v>131</v>
      </c>
      <c r="EF90" s="35">
        <v>34</v>
      </c>
      <c r="EG90" s="327">
        <v>187</v>
      </c>
      <c r="EH90" s="814">
        <v>44</v>
      </c>
      <c r="EI90" s="34"/>
      <c r="EJ90" s="35"/>
      <c r="EK90" s="34"/>
      <c r="EL90" s="35"/>
      <c r="EM90" s="34"/>
      <c r="EN90" s="35"/>
      <c r="EO90" s="34"/>
      <c r="EP90" s="35"/>
      <c r="EQ90" s="34"/>
      <c r="ER90" s="35"/>
      <c r="ES90" s="34"/>
      <c r="ET90" s="35"/>
      <c r="EU90" s="34"/>
      <c r="EV90" s="38"/>
      <c r="EW90" s="811"/>
    </row>
    <row r="91" spans="1:153" ht="120" customHeight="1" x14ac:dyDescent="0.25">
      <c r="A91" s="717">
        <v>86</v>
      </c>
      <c r="B91" s="782" t="s">
        <v>119</v>
      </c>
      <c r="C91" s="792" t="s">
        <v>241</v>
      </c>
      <c r="D91" s="377">
        <v>548</v>
      </c>
      <c r="E91" s="751">
        <v>7</v>
      </c>
      <c r="F91" s="10">
        <v>115</v>
      </c>
      <c r="G91" s="11">
        <v>383</v>
      </c>
      <c r="H91" s="11">
        <v>50</v>
      </c>
      <c r="I91" s="67">
        <v>64</v>
      </c>
      <c r="J91" s="68">
        <v>0</v>
      </c>
      <c r="K91" s="14">
        <v>0</v>
      </c>
      <c r="L91" s="15">
        <v>44</v>
      </c>
      <c r="M91" s="15">
        <v>3</v>
      </c>
      <c r="N91" s="15">
        <v>65</v>
      </c>
      <c r="O91" s="15">
        <v>81</v>
      </c>
      <c r="P91" s="739">
        <v>117</v>
      </c>
      <c r="Q91" s="16"/>
      <c r="R91" s="16"/>
      <c r="S91" s="16"/>
      <c r="T91" s="16"/>
      <c r="U91" s="16"/>
      <c r="V91" s="16"/>
      <c r="W91" s="17"/>
      <c r="X91" s="18">
        <f t="shared" si="93"/>
        <v>310</v>
      </c>
      <c r="Y91" s="19">
        <v>13</v>
      </c>
      <c r="Z91" s="20">
        <v>26</v>
      </c>
      <c r="AA91" s="20">
        <v>24</v>
      </c>
      <c r="AB91" s="20">
        <v>10</v>
      </c>
      <c r="AC91" s="20">
        <v>2</v>
      </c>
      <c r="AD91" s="20"/>
      <c r="AE91" s="20"/>
      <c r="AF91" s="20"/>
      <c r="AG91" s="20"/>
      <c r="AH91" s="20"/>
      <c r="AI91" s="20"/>
      <c r="AJ91" s="21"/>
      <c r="AK91" s="22">
        <f t="shared" si="94"/>
        <v>75</v>
      </c>
      <c r="AL91" s="19">
        <v>0</v>
      </c>
      <c r="AM91" s="20">
        <v>0</v>
      </c>
      <c r="AN91" s="20">
        <v>6</v>
      </c>
      <c r="AO91" s="20">
        <v>8</v>
      </c>
      <c r="AP91" s="20">
        <v>7</v>
      </c>
      <c r="AQ91" s="20"/>
      <c r="AR91" s="20"/>
      <c r="AS91" s="20"/>
      <c r="AT91" s="20"/>
      <c r="AU91" s="20"/>
      <c r="AV91" s="20"/>
      <c r="AW91" s="21"/>
      <c r="AX91" s="22">
        <f t="shared" si="9"/>
        <v>21</v>
      </c>
      <c r="AY91" s="22">
        <f t="shared" si="10"/>
        <v>96</v>
      </c>
      <c r="AZ91" s="205">
        <f t="shared" si="80"/>
        <v>190</v>
      </c>
      <c r="BA91" s="206">
        <f t="shared" si="81"/>
        <v>0</v>
      </c>
      <c r="BB91" s="207">
        <f t="shared" si="82"/>
        <v>404</v>
      </c>
      <c r="BC91" s="384">
        <v>10</v>
      </c>
      <c r="BD91" s="385">
        <v>13</v>
      </c>
      <c r="BE91" s="385">
        <v>18</v>
      </c>
      <c r="BF91" s="385">
        <v>4</v>
      </c>
      <c r="BG91" s="385">
        <v>5</v>
      </c>
      <c r="BH91" s="385"/>
      <c r="BI91" s="385"/>
      <c r="BJ91" s="385"/>
      <c r="BK91" s="385"/>
      <c r="BL91" s="385"/>
      <c r="BM91" s="385"/>
      <c r="BN91" s="385"/>
      <c r="BO91" s="26">
        <f t="shared" si="95"/>
        <v>50</v>
      </c>
      <c r="BP91" s="23">
        <v>0</v>
      </c>
      <c r="BQ91" s="24">
        <v>0</v>
      </c>
      <c r="BR91" s="24">
        <v>0</v>
      </c>
      <c r="BS91" s="24">
        <v>3</v>
      </c>
      <c r="BT91" s="24">
        <v>1</v>
      </c>
      <c r="BU91" s="24"/>
      <c r="BV91" s="24"/>
      <c r="BW91" s="24"/>
      <c r="BX91" s="24"/>
      <c r="BY91" s="24"/>
      <c r="BZ91" s="24"/>
      <c r="CA91" s="25"/>
      <c r="CB91" s="26">
        <f t="shared" si="12"/>
        <v>4</v>
      </c>
      <c r="CC91" s="27">
        <v>0</v>
      </c>
      <c r="CD91" s="28">
        <v>0</v>
      </c>
      <c r="CE91" s="28">
        <v>0</v>
      </c>
      <c r="CF91" s="28">
        <v>0</v>
      </c>
      <c r="CG91" s="28">
        <v>0</v>
      </c>
      <c r="CH91" s="28"/>
      <c r="CI91" s="28"/>
      <c r="CJ91" s="28"/>
      <c r="CK91" s="28"/>
      <c r="CL91" s="28"/>
      <c r="CM91" s="28"/>
      <c r="CN91" s="29"/>
      <c r="CO91" s="30">
        <f t="shared" ref="CO91:CO92" si="97">SUM(CC91:CN91)</f>
        <v>0</v>
      </c>
      <c r="CP91" s="27">
        <v>0</v>
      </c>
      <c r="CQ91" s="28">
        <v>0</v>
      </c>
      <c r="CR91" s="28">
        <v>0</v>
      </c>
      <c r="CS91" s="28">
        <v>1</v>
      </c>
      <c r="CT91" s="28">
        <v>0</v>
      </c>
      <c r="CU91" s="28"/>
      <c r="CV91" s="28"/>
      <c r="CW91" s="28"/>
      <c r="CX91" s="28"/>
      <c r="CY91" s="28"/>
      <c r="CZ91" s="28"/>
      <c r="DA91" s="29"/>
      <c r="DB91" s="30">
        <f t="shared" si="14"/>
        <v>1</v>
      </c>
      <c r="DC91" s="532">
        <f t="shared" si="15"/>
        <v>140</v>
      </c>
      <c r="DD91" s="533">
        <f t="shared" si="70"/>
        <v>0</v>
      </c>
      <c r="DE91" s="534">
        <f t="shared" si="16"/>
        <v>399</v>
      </c>
      <c r="DF91" s="492">
        <f t="shared" si="26"/>
        <v>539</v>
      </c>
      <c r="DG91" s="33">
        <f t="shared" si="96"/>
        <v>50</v>
      </c>
      <c r="DH91" s="461">
        <f t="shared" si="89"/>
        <v>1.3986013986013986E-2</v>
      </c>
      <c r="DI91" s="462">
        <f t="shared" si="90"/>
        <v>1.8181818181818181E-2</v>
      </c>
      <c r="DJ91" s="462">
        <f t="shared" si="91"/>
        <v>2.5174825174825177E-2</v>
      </c>
      <c r="DK91" s="462">
        <f t="shared" si="92"/>
        <v>5.5944055944055944E-3</v>
      </c>
      <c r="DL91" s="462">
        <f t="shared" si="83"/>
        <v>6.993006993006993E-3</v>
      </c>
      <c r="DM91" s="463"/>
      <c r="DN91" s="463"/>
      <c r="DO91" s="463"/>
      <c r="DP91" s="463"/>
      <c r="DQ91" s="463"/>
      <c r="DR91" s="464"/>
      <c r="DS91" s="465"/>
      <c r="DT91" s="525">
        <f t="shared" si="84"/>
        <v>6.9930069930069921E-2</v>
      </c>
      <c r="DU91" s="22">
        <v>715</v>
      </c>
      <c r="DV91" s="22">
        <f t="shared" si="88"/>
        <v>59.583333333333336</v>
      </c>
      <c r="DW91" s="501">
        <f t="shared" si="23"/>
        <v>929.5</v>
      </c>
      <c r="DX91" s="502">
        <f t="shared" si="24"/>
        <v>1215.5</v>
      </c>
      <c r="DY91" s="34">
        <v>54</v>
      </c>
      <c r="DZ91" s="35">
        <v>1</v>
      </c>
      <c r="EA91" s="34">
        <v>65</v>
      </c>
      <c r="EB91" s="35">
        <v>5</v>
      </c>
      <c r="EC91" s="34">
        <v>97</v>
      </c>
      <c r="ED91" s="814">
        <v>10</v>
      </c>
      <c r="EE91" s="34">
        <v>131</v>
      </c>
      <c r="EF91" s="35">
        <v>15</v>
      </c>
      <c r="EG91" s="327">
        <v>172</v>
      </c>
      <c r="EH91" s="814">
        <v>25</v>
      </c>
      <c r="EI91" s="34"/>
      <c r="EJ91" s="35"/>
      <c r="EK91" s="34"/>
      <c r="EL91" s="35"/>
      <c r="EM91" s="34"/>
      <c r="EN91" s="35"/>
      <c r="EO91" s="34"/>
      <c r="EP91" s="35"/>
      <c r="EQ91" s="34"/>
      <c r="ER91" s="35"/>
      <c r="ES91" s="34"/>
      <c r="ET91" s="35"/>
      <c r="EU91" s="34"/>
      <c r="EV91" s="38"/>
      <c r="EW91" s="811"/>
    </row>
    <row r="92" spans="1:153" ht="120" customHeight="1" thickBot="1" x14ac:dyDescent="0.3">
      <c r="A92" s="735">
        <v>87</v>
      </c>
      <c r="B92" s="789" t="s">
        <v>120</v>
      </c>
      <c r="C92" s="799" t="s">
        <v>242</v>
      </c>
      <c r="D92" s="777">
        <v>241</v>
      </c>
      <c r="E92" s="754">
        <v>9</v>
      </c>
      <c r="F92" s="271">
        <v>80</v>
      </c>
      <c r="G92" s="343">
        <v>152</v>
      </c>
      <c r="H92" s="343">
        <v>8</v>
      </c>
      <c r="I92" s="671">
        <v>13</v>
      </c>
      <c r="J92" s="344">
        <v>1</v>
      </c>
      <c r="K92" s="274">
        <f>SUM(F92:J92)</f>
        <v>254</v>
      </c>
      <c r="L92" s="275">
        <v>6</v>
      </c>
      <c r="M92" s="275">
        <v>0</v>
      </c>
      <c r="N92" s="275">
        <v>17</v>
      </c>
      <c r="O92" s="275">
        <v>26</v>
      </c>
      <c r="P92" s="743">
        <v>35</v>
      </c>
      <c r="Q92" s="276"/>
      <c r="R92" s="276"/>
      <c r="S92" s="276"/>
      <c r="T92" s="276"/>
      <c r="U92" s="276"/>
      <c r="V92" s="276"/>
      <c r="W92" s="277"/>
      <c r="X92" s="345">
        <f t="shared" si="93"/>
        <v>84</v>
      </c>
      <c r="Y92" s="283">
        <v>3</v>
      </c>
      <c r="Z92" s="346">
        <v>2</v>
      </c>
      <c r="AA92" s="346">
        <v>4</v>
      </c>
      <c r="AB92" s="346">
        <v>20</v>
      </c>
      <c r="AC92" s="346">
        <v>6</v>
      </c>
      <c r="AD92" s="346"/>
      <c r="AE92" s="346"/>
      <c r="AF92" s="346"/>
      <c r="AG92" s="346"/>
      <c r="AH92" s="346"/>
      <c r="AI92" s="346"/>
      <c r="AJ92" s="347"/>
      <c r="AK92" s="284">
        <f t="shared" si="94"/>
        <v>35</v>
      </c>
      <c r="AL92" s="283">
        <v>2</v>
      </c>
      <c r="AM92" s="346">
        <v>1</v>
      </c>
      <c r="AN92" s="346">
        <v>0</v>
      </c>
      <c r="AO92" s="346">
        <v>1</v>
      </c>
      <c r="AP92" s="346">
        <v>6</v>
      </c>
      <c r="AQ92" s="346"/>
      <c r="AR92" s="346"/>
      <c r="AS92" s="346"/>
      <c r="AT92" s="346"/>
      <c r="AU92" s="346"/>
      <c r="AV92" s="346"/>
      <c r="AW92" s="347"/>
      <c r="AX92" s="284">
        <f t="shared" ref="AX92" si="98">SUM(AL92:AW92)</f>
        <v>10</v>
      </c>
      <c r="AY92" s="284">
        <f t="shared" ref="AY92" si="99">AK92+AX92</f>
        <v>45</v>
      </c>
      <c r="AZ92" s="285">
        <f t="shared" si="80"/>
        <v>116</v>
      </c>
      <c r="BA92" s="286">
        <f t="shared" si="81"/>
        <v>1</v>
      </c>
      <c r="BB92" s="287">
        <f t="shared" si="82"/>
        <v>162</v>
      </c>
      <c r="BC92" s="420">
        <v>4</v>
      </c>
      <c r="BD92" s="421">
        <v>2</v>
      </c>
      <c r="BE92" s="421">
        <v>6</v>
      </c>
      <c r="BF92" s="421">
        <v>4</v>
      </c>
      <c r="BG92" s="421">
        <v>6</v>
      </c>
      <c r="BH92" s="421"/>
      <c r="BI92" s="421"/>
      <c r="BJ92" s="421"/>
      <c r="BK92" s="421"/>
      <c r="BL92" s="421"/>
      <c r="BM92" s="421"/>
      <c r="BN92" s="421"/>
      <c r="BO92" s="350">
        <f t="shared" si="95"/>
        <v>22</v>
      </c>
      <c r="BP92" s="288">
        <v>0</v>
      </c>
      <c r="BQ92" s="348">
        <v>1</v>
      </c>
      <c r="BR92" s="348">
        <v>0</v>
      </c>
      <c r="BS92" s="348">
        <v>0</v>
      </c>
      <c r="BT92" s="348">
        <v>0</v>
      </c>
      <c r="BU92" s="348"/>
      <c r="BV92" s="348"/>
      <c r="BW92" s="348"/>
      <c r="BX92" s="348"/>
      <c r="BY92" s="348"/>
      <c r="BZ92" s="348"/>
      <c r="CA92" s="349"/>
      <c r="CB92" s="350">
        <f>SUM(BP92:CA92)</f>
        <v>1</v>
      </c>
      <c r="CC92" s="351">
        <v>0</v>
      </c>
      <c r="CD92" s="352">
        <v>0</v>
      </c>
      <c r="CE92" s="352">
        <v>0</v>
      </c>
      <c r="CF92" s="352">
        <v>0</v>
      </c>
      <c r="CG92" s="352">
        <v>0</v>
      </c>
      <c r="CH92" s="352"/>
      <c r="CI92" s="352"/>
      <c r="CJ92" s="352"/>
      <c r="CK92" s="352"/>
      <c r="CL92" s="352"/>
      <c r="CM92" s="352"/>
      <c r="CN92" s="353"/>
      <c r="CO92" s="354">
        <f t="shared" si="97"/>
        <v>0</v>
      </c>
      <c r="CP92" s="351">
        <v>0</v>
      </c>
      <c r="CQ92" s="352">
        <v>0</v>
      </c>
      <c r="CR92" s="352">
        <v>0</v>
      </c>
      <c r="CS92" s="352">
        <v>0</v>
      </c>
      <c r="CT92" s="352">
        <v>0</v>
      </c>
      <c r="CU92" s="352"/>
      <c r="CV92" s="352"/>
      <c r="CW92" s="352"/>
      <c r="CX92" s="352"/>
      <c r="CY92" s="352"/>
      <c r="CZ92" s="352"/>
      <c r="DA92" s="353"/>
      <c r="DB92" s="354">
        <f>SUM(CP92:DA92)</f>
        <v>0</v>
      </c>
      <c r="DC92" s="539">
        <f t="shared" ref="DC92" si="100">AZ92-BO92-CO92</f>
        <v>94</v>
      </c>
      <c r="DD92" s="540">
        <f t="shared" si="70"/>
        <v>1</v>
      </c>
      <c r="DE92" s="541">
        <f t="shared" ref="DE92" si="101">BB92-CB92-DB92</f>
        <v>161</v>
      </c>
      <c r="DF92" s="494">
        <f t="shared" si="26"/>
        <v>255</v>
      </c>
      <c r="DG92" s="297">
        <f t="shared" si="96"/>
        <v>22</v>
      </c>
      <c r="DH92" s="471">
        <f t="shared" si="89"/>
        <v>5.5944055944055944E-3</v>
      </c>
      <c r="DI92" s="472">
        <f t="shared" si="90"/>
        <v>2.7972027972027972E-3</v>
      </c>
      <c r="DJ92" s="472">
        <f t="shared" si="91"/>
        <v>8.3916083916083916E-3</v>
      </c>
      <c r="DK92" s="472">
        <f t="shared" si="92"/>
        <v>5.5944055944055944E-3</v>
      </c>
      <c r="DL92" s="472">
        <f t="shared" si="83"/>
        <v>8.3916083916083916E-3</v>
      </c>
      <c r="DM92" s="473"/>
      <c r="DN92" s="473"/>
      <c r="DO92" s="473"/>
      <c r="DP92" s="473"/>
      <c r="DQ92" s="473"/>
      <c r="DR92" s="474"/>
      <c r="DS92" s="475"/>
      <c r="DT92" s="672">
        <f t="shared" si="84"/>
        <v>3.0769230769230771E-2</v>
      </c>
      <c r="DU92" s="284">
        <v>715</v>
      </c>
      <c r="DV92" s="284">
        <f t="shared" si="88"/>
        <v>59.583333333333336</v>
      </c>
      <c r="DW92" s="505">
        <f t="shared" ref="DW92" si="102">DU92*1.3</f>
        <v>929.5</v>
      </c>
      <c r="DX92" s="506">
        <f t="shared" ref="DX92" si="103">DU92*1.7</f>
        <v>1215.5</v>
      </c>
      <c r="DY92" s="298">
        <v>2</v>
      </c>
      <c r="DZ92" s="299">
        <v>2</v>
      </c>
      <c r="EA92" s="298">
        <v>9</v>
      </c>
      <c r="EB92" s="299">
        <v>3</v>
      </c>
      <c r="EC92" s="298">
        <v>16</v>
      </c>
      <c r="ED92" s="818">
        <v>3</v>
      </c>
      <c r="EE92" s="298">
        <v>23</v>
      </c>
      <c r="EF92" s="299">
        <v>3</v>
      </c>
      <c r="EG92" s="355">
        <v>34</v>
      </c>
      <c r="EH92" s="818">
        <v>3</v>
      </c>
      <c r="EI92" s="135"/>
      <c r="EJ92" s="136"/>
      <c r="EK92" s="135"/>
      <c r="EL92" s="136"/>
      <c r="EM92" s="135"/>
      <c r="EN92" s="136"/>
      <c r="EO92" s="135"/>
      <c r="EP92" s="136"/>
      <c r="EQ92" s="135"/>
      <c r="ER92" s="136"/>
      <c r="ES92" s="135"/>
      <c r="ET92" s="136"/>
      <c r="EU92" s="135"/>
      <c r="EV92" s="137"/>
      <c r="EW92" s="811"/>
    </row>
    <row r="93" spans="1:153" s="65" customFormat="1" ht="120" customHeight="1" thickTop="1" thickBot="1" x14ac:dyDescent="0.3">
      <c r="A93" s="778">
        <v>88</v>
      </c>
      <c r="B93" s="790" t="s">
        <v>121</v>
      </c>
      <c r="C93" s="800"/>
      <c r="D93" s="779">
        <v>1692</v>
      </c>
      <c r="E93" s="758">
        <v>1</v>
      </c>
      <c r="F93" s="675">
        <v>47</v>
      </c>
      <c r="G93" s="676">
        <v>1578</v>
      </c>
      <c r="H93" s="676">
        <v>11</v>
      </c>
      <c r="I93" s="677">
        <v>26</v>
      </c>
      <c r="J93" s="678">
        <v>56</v>
      </c>
      <c r="K93" s="679">
        <f>SUM(F93:J93)</f>
        <v>1718</v>
      </c>
      <c r="L93" s="680">
        <v>3</v>
      </c>
      <c r="M93" s="680">
        <v>3</v>
      </c>
      <c r="N93" s="680">
        <v>8</v>
      </c>
      <c r="O93" s="680">
        <v>11</v>
      </c>
      <c r="P93" s="749">
        <v>15</v>
      </c>
      <c r="Q93" s="681"/>
      <c r="R93" s="681"/>
      <c r="S93" s="681"/>
      <c r="T93" s="681"/>
      <c r="U93" s="681"/>
      <c r="V93" s="681"/>
      <c r="W93" s="682"/>
      <c r="X93" s="683">
        <f t="shared" si="93"/>
        <v>40</v>
      </c>
      <c r="Y93" s="684">
        <v>2</v>
      </c>
      <c r="Z93" s="685">
        <v>1</v>
      </c>
      <c r="AA93" s="685">
        <v>3</v>
      </c>
      <c r="AB93" s="685">
        <v>1</v>
      </c>
      <c r="AC93" s="685">
        <v>0</v>
      </c>
      <c r="AD93" s="685"/>
      <c r="AE93" s="685"/>
      <c r="AF93" s="685"/>
      <c r="AG93" s="685"/>
      <c r="AH93" s="685"/>
      <c r="AI93" s="685"/>
      <c r="AJ93" s="686"/>
      <c r="AK93" s="687">
        <f t="shared" si="94"/>
        <v>7</v>
      </c>
      <c r="AL93" s="684">
        <v>4</v>
      </c>
      <c r="AM93" s="685">
        <v>1</v>
      </c>
      <c r="AN93" s="685">
        <v>4</v>
      </c>
      <c r="AO93" s="685">
        <v>0</v>
      </c>
      <c r="AP93" s="685">
        <v>0</v>
      </c>
      <c r="AQ93" s="685"/>
      <c r="AR93" s="685"/>
      <c r="AS93" s="685"/>
      <c r="AT93" s="685"/>
      <c r="AU93" s="685"/>
      <c r="AV93" s="685"/>
      <c r="AW93" s="686"/>
      <c r="AX93" s="687">
        <f>SUM(AL93:AW93)</f>
        <v>9</v>
      </c>
      <c r="AY93" s="687">
        <f>AK93+AX93</f>
        <v>16</v>
      </c>
      <c r="AZ93" s="688">
        <f t="shared" si="80"/>
        <v>110</v>
      </c>
      <c r="BA93" s="689">
        <f t="shared" si="81"/>
        <v>56</v>
      </c>
      <c r="BB93" s="690">
        <f t="shared" si="82"/>
        <v>1587</v>
      </c>
      <c r="BC93" s="691">
        <v>1</v>
      </c>
      <c r="BD93" s="692">
        <v>0</v>
      </c>
      <c r="BE93" s="692">
        <v>0</v>
      </c>
      <c r="BF93" s="692">
        <v>0</v>
      </c>
      <c r="BG93" s="692">
        <v>0</v>
      </c>
      <c r="BH93" s="692"/>
      <c r="BI93" s="692"/>
      <c r="BJ93" s="692"/>
      <c r="BK93" s="692"/>
      <c r="BL93" s="692"/>
      <c r="BM93" s="692"/>
      <c r="BN93" s="692"/>
      <c r="BO93" s="693">
        <f t="shared" si="95"/>
        <v>1</v>
      </c>
      <c r="BP93" s="694">
        <v>10</v>
      </c>
      <c r="BQ93" s="695">
        <v>0</v>
      </c>
      <c r="BR93" s="695">
        <v>4</v>
      </c>
      <c r="BS93" s="695">
        <v>0</v>
      </c>
      <c r="BT93" s="695">
        <v>0</v>
      </c>
      <c r="BU93" s="695"/>
      <c r="BV93" s="695"/>
      <c r="BW93" s="695"/>
      <c r="BX93" s="695"/>
      <c r="BY93" s="695"/>
      <c r="BZ93" s="695"/>
      <c r="CA93" s="696"/>
      <c r="CB93" s="693">
        <f>SUM(BP93:CA93)</f>
        <v>14</v>
      </c>
      <c r="CC93" s="697">
        <v>0</v>
      </c>
      <c r="CD93" s="698">
        <v>0</v>
      </c>
      <c r="CE93" s="698">
        <v>0</v>
      </c>
      <c r="CF93" s="698">
        <v>0</v>
      </c>
      <c r="CG93" s="698">
        <v>0</v>
      </c>
      <c r="CH93" s="698"/>
      <c r="CI93" s="698"/>
      <c r="CJ93" s="698"/>
      <c r="CK93" s="698"/>
      <c r="CL93" s="698"/>
      <c r="CM93" s="698"/>
      <c r="CN93" s="699"/>
      <c r="CO93" s="700">
        <f>SUM(CC93:CN93)</f>
        <v>0</v>
      </c>
      <c r="CP93" s="697">
        <v>0</v>
      </c>
      <c r="CQ93" s="698">
        <v>0</v>
      </c>
      <c r="CR93" s="698">
        <v>0</v>
      </c>
      <c r="CS93" s="698">
        <v>0</v>
      </c>
      <c r="CT93" s="698">
        <v>0</v>
      </c>
      <c r="CU93" s="698"/>
      <c r="CV93" s="698"/>
      <c r="CW93" s="698"/>
      <c r="CX93" s="698"/>
      <c r="CY93" s="698"/>
      <c r="CZ93" s="698"/>
      <c r="DA93" s="699"/>
      <c r="DB93" s="700">
        <f>SUM(CP93:DA93)</f>
        <v>0</v>
      </c>
      <c r="DC93" s="701">
        <f>AZ93-BO93-CO93</f>
        <v>109</v>
      </c>
      <c r="DD93" s="702">
        <f t="shared" si="70"/>
        <v>56</v>
      </c>
      <c r="DE93" s="703">
        <f>BB93-CB93-DB93</f>
        <v>1573</v>
      </c>
      <c r="DF93" s="704">
        <f t="shared" ref="DF93" si="104">SUM(DC93:DE93)-DD93</f>
        <v>1682</v>
      </c>
      <c r="DG93" s="705">
        <f t="shared" si="96"/>
        <v>1</v>
      </c>
      <c r="DH93" s="706">
        <f t="shared" si="89"/>
        <v>1.6666666666666668E-3</v>
      </c>
      <c r="DI93" s="707">
        <f t="shared" si="90"/>
        <v>0</v>
      </c>
      <c r="DJ93" s="707">
        <f t="shared" si="91"/>
        <v>0</v>
      </c>
      <c r="DK93" s="707">
        <f t="shared" si="92"/>
        <v>0</v>
      </c>
      <c r="DL93" s="707">
        <f t="shared" si="83"/>
        <v>0</v>
      </c>
      <c r="DM93" s="708"/>
      <c r="DN93" s="708"/>
      <c r="DO93" s="708"/>
      <c r="DP93" s="708"/>
      <c r="DQ93" s="708"/>
      <c r="DR93" s="709"/>
      <c r="DS93" s="710"/>
      <c r="DT93" s="711">
        <f t="shared" si="84"/>
        <v>1.6666666666666668E-3</v>
      </c>
      <c r="DU93" s="687">
        <v>600</v>
      </c>
      <c r="DV93" s="687">
        <f>DU93/12</f>
        <v>50</v>
      </c>
      <c r="DW93" s="712">
        <f>DU93*1.3</f>
        <v>780</v>
      </c>
      <c r="DX93" s="713">
        <f>DU93*1.7</f>
        <v>1020</v>
      </c>
      <c r="DY93" s="714">
        <v>7</v>
      </c>
      <c r="DZ93" s="715">
        <v>1</v>
      </c>
      <c r="EA93" s="714">
        <v>8</v>
      </c>
      <c r="EB93" s="715">
        <v>1</v>
      </c>
      <c r="EC93" s="714"/>
      <c r="ED93" s="824"/>
      <c r="EE93" s="714">
        <v>77</v>
      </c>
      <c r="EF93" s="715">
        <v>3</v>
      </c>
      <c r="EG93" s="716">
        <v>80</v>
      </c>
      <c r="EH93" s="824">
        <v>3</v>
      </c>
      <c r="EI93" s="325"/>
      <c r="EJ93" s="326"/>
      <c r="EK93" s="325"/>
      <c r="EL93" s="326"/>
      <c r="EM93" s="325"/>
      <c r="EN93" s="341"/>
      <c r="EO93" s="325"/>
      <c r="EP93" s="341"/>
      <c r="EQ93" s="325"/>
      <c r="ER93" s="341"/>
      <c r="ES93" s="325"/>
      <c r="ET93" s="326"/>
      <c r="EU93" s="325"/>
      <c r="EV93" s="333"/>
      <c r="EW93" s="811"/>
    </row>
    <row r="94" spans="1:153" ht="30.75" thickTop="1" x14ac:dyDescent="0.25">
      <c r="A94" s="1021" t="s">
        <v>244</v>
      </c>
      <c r="B94" s="1021"/>
      <c r="C94" s="1021"/>
    </row>
    <row r="95" spans="1:153" x14ac:dyDescent="0.25">
      <c r="C95" s="775"/>
    </row>
    <row r="96" spans="1:153" x14ac:dyDescent="0.25">
      <c r="C96" s="775"/>
    </row>
    <row r="97" spans="3:3" x14ac:dyDescent="0.25">
      <c r="C97" s="775"/>
    </row>
    <row r="98" spans="3:3" x14ac:dyDescent="0.25">
      <c r="C98" s="775"/>
    </row>
    <row r="99" spans="3:3" x14ac:dyDescent="0.25">
      <c r="C99" s="776"/>
    </row>
  </sheetData>
  <mergeCells count="80">
    <mergeCell ref="A1:EH1"/>
    <mergeCell ref="A94:C94"/>
    <mergeCell ref="EV4:EV5"/>
    <mergeCell ref="EK4:EK5"/>
    <mergeCell ref="EL4:EL5"/>
    <mergeCell ref="EM4:EM5"/>
    <mergeCell ref="EN4:EN5"/>
    <mergeCell ref="EO4:EO5"/>
    <mergeCell ref="EP4:EP5"/>
    <mergeCell ref="EQ4:EQ5"/>
    <mergeCell ref="ER4:ER5"/>
    <mergeCell ref="ES4:ES5"/>
    <mergeCell ref="ET4:ET5"/>
    <mergeCell ref="EU4:EU5"/>
    <mergeCell ref="EU3:EV3"/>
    <mergeCell ref="EI3:EJ3"/>
    <mergeCell ref="EK3:EL3"/>
    <mergeCell ref="EM3:EN3"/>
    <mergeCell ref="EO3:EP3"/>
    <mergeCell ref="EQ3:ER3"/>
    <mergeCell ref="ES3:ET3"/>
    <mergeCell ref="EC3:ED3"/>
    <mergeCell ref="EE3:EF3"/>
    <mergeCell ref="EG3:EH3"/>
    <mergeCell ref="EJ4:EJ5"/>
    <mergeCell ref="EG4:EG5"/>
    <mergeCell ref="EH4:EH5"/>
    <mergeCell ref="EI4:EI5"/>
    <mergeCell ref="EC4:EC5"/>
    <mergeCell ref="ED4:ED5"/>
    <mergeCell ref="EE4:EE5"/>
    <mergeCell ref="EF4:EF5"/>
    <mergeCell ref="EB4:EB5"/>
    <mergeCell ref="DV3:DV5"/>
    <mergeCell ref="DW5:DX5"/>
    <mergeCell ref="DW3:DW4"/>
    <mergeCell ref="DX3:DX4"/>
    <mergeCell ref="DY4:DY5"/>
    <mergeCell ref="DZ4:DZ5"/>
    <mergeCell ref="EA4:EA5"/>
    <mergeCell ref="DY3:DZ3"/>
    <mergeCell ref="EA3:EB3"/>
    <mergeCell ref="DY2:EV2"/>
    <mergeCell ref="F3:F5"/>
    <mergeCell ref="G3:G5"/>
    <mergeCell ref="H3:H5"/>
    <mergeCell ref="I3:I5"/>
    <mergeCell ref="J3:J5"/>
    <mergeCell ref="K3:K5"/>
    <mergeCell ref="Y3:AK4"/>
    <mergeCell ref="AZ2:BB2"/>
    <mergeCell ref="BC2:CB2"/>
    <mergeCell ref="CC2:DB2"/>
    <mergeCell ref="DC2:DF2"/>
    <mergeCell ref="DW2:DX2"/>
    <mergeCell ref="Y2:AY2"/>
    <mergeCell ref="AL3:AX4"/>
    <mergeCell ref="DC3:DC5"/>
    <mergeCell ref="A2:A5"/>
    <mergeCell ref="B2:B5"/>
    <mergeCell ref="D2:K2"/>
    <mergeCell ref="L2:X4"/>
    <mergeCell ref="D3:D5"/>
    <mergeCell ref="E3:E5"/>
    <mergeCell ref="C2:C5"/>
    <mergeCell ref="DG2:DV2"/>
    <mergeCell ref="AY3:AY5"/>
    <mergeCell ref="CC3:CO4"/>
    <mergeCell ref="BA3:BA5"/>
    <mergeCell ref="BB3:BB5"/>
    <mergeCell ref="BC3:BO4"/>
    <mergeCell ref="BP3:CB4"/>
    <mergeCell ref="AZ3:AZ5"/>
    <mergeCell ref="DD3:DD5"/>
    <mergeCell ref="DE3:DE5"/>
    <mergeCell ref="DF3:DF5"/>
    <mergeCell ref="CP3:DB4"/>
    <mergeCell ref="DG3:DG5"/>
    <mergeCell ref="DH3:DT3"/>
    <mergeCell ref="DU3:DU4"/>
  </mergeCells>
  <phoneticPr fontId="25" type="noConversion"/>
  <conditionalFormatting sqref="BC6:BF27 BC28:BG93">
    <cfRule type="cellIs" dxfId="19" priority="38" operator="greaterThanOrEqual">
      <formula>$DV6</formula>
    </cfRule>
  </conditionalFormatting>
  <conditionalFormatting sqref="BC6:BF6 BC28:BG93">
    <cfRule type="cellIs" dxfId="18" priority="36" operator="lessThanOrEqual">
      <formula>$DV6*0.5</formula>
    </cfRule>
    <cfRule type="cellIs" dxfId="17" priority="37" operator="between">
      <formula>$DV6*0.5</formula>
      <formula>$DV6*1</formula>
    </cfRule>
  </conditionalFormatting>
  <conditionalFormatting sqref="BC7:BF27">
    <cfRule type="cellIs" dxfId="16" priority="34" operator="lessThanOrEqual">
      <formula>$DV7*0.5</formula>
    </cfRule>
    <cfRule type="cellIs" dxfId="15" priority="35" operator="between">
      <formula>$DV7*0.5</formula>
      <formula>$DV7*1</formula>
    </cfRule>
  </conditionalFormatting>
  <conditionalFormatting sqref="DT6:DT93">
    <cfRule type="cellIs" dxfId="14" priority="27" operator="lessThanOrEqual">
      <formula>0.4144</formula>
    </cfRule>
    <cfRule type="cellIs" dxfId="13" priority="28" operator="greaterThan">
      <formula>0.415</formula>
    </cfRule>
  </conditionalFormatting>
  <conditionalFormatting sqref="DH6:DK27 DH33:DK93 DL33:DL92 DH28:DL32">
    <cfRule type="cellIs" dxfId="12" priority="18" operator="lessThan">
      <formula>0.0824</formula>
    </cfRule>
    <cfRule type="cellIs" dxfId="11" priority="19" operator="greaterThan">
      <formula>0.0825</formula>
    </cfRule>
  </conditionalFormatting>
  <conditionalFormatting sqref="BG6:BG27">
    <cfRule type="cellIs" dxfId="10" priority="17" operator="greaterThanOrEqual">
      <formula>$DV6</formula>
    </cfRule>
  </conditionalFormatting>
  <conditionalFormatting sqref="BG6">
    <cfRule type="cellIs" dxfId="9" priority="15" operator="lessThanOrEqual">
      <formula>$DV6*0.5</formula>
    </cfRule>
    <cfRule type="cellIs" dxfId="8" priority="16" operator="between">
      <formula>$DV6*0.5</formula>
      <formula>$DV6*1</formula>
    </cfRule>
  </conditionalFormatting>
  <conditionalFormatting sqref="BG7:BG27">
    <cfRule type="cellIs" dxfId="7" priority="13" operator="lessThanOrEqual">
      <formula>$DV7*0.5</formula>
    </cfRule>
    <cfRule type="cellIs" dxfId="6" priority="14" operator="between">
      <formula>$DV7*0.5</formula>
      <formula>$DV7*1</formula>
    </cfRule>
  </conditionalFormatting>
  <conditionalFormatting sqref="DL93">
    <cfRule type="cellIs" dxfId="5" priority="1" operator="lessThan">
      <formula>0.0824</formula>
    </cfRule>
    <cfRule type="cellIs" dxfId="4" priority="2" operator="greaterThan">
      <formula>0.0825</formula>
    </cfRule>
  </conditionalFormatting>
  <conditionalFormatting sqref="DL6:DL27">
    <cfRule type="cellIs" dxfId="3" priority="3" operator="lessThan">
      <formula>0.0824</formula>
    </cfRule>
    <cfRule type="cellIs" dxfId="2" priority="4" operator="greaterThan">
      <formula>0.0825</formula>
    </cfRule>
  </conditionalFormatting>
  <pageMargins left="0" right="0" top="0.47244094488188981" bottom="3.937007874015748E-2" header="0.19685039370078741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NH30"/>
  <sheetViews>
    <sheetView zoomScale="40" zoomScaleNormal="4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F16" sqref="F16"/>
    </sheetView>
  </sheetViews>
  <sheetFormatPr baseColWidth="10" defaultRowHeight="30" x14ac:dyDescent="0.4"/>
  <cols>
    <col min="1" max="1" width="22.7109375" style="168" hidden="1" customWidth="1"/>
    <col min="2" max="2" width="12.7109375" style="169" hidden="1" customWidth="1"/>
    <col min="3" max="3" width="90.7109375" style="170" customWidth="1"/>
    <col min="4" max="4" width="66.28515625" style="171" customWidth="1"/>
    <col min="5" max="5" width="27.7109375" style="172" customWidth="1"/>
    <col min="6" max="6" width="11.7109375" style="172" customWidth="1"/>
    <col min="7" max="7" width="11.7109375" style="173" customWidth="1"/>
    <col min="8" max="11" width="11.7109375" style="172" customWidth="1"/>
    <col min="12" max="12" width="26.7109375" style="172" customWidth="1"/>
    <col min="13" max="17" width="11.7109375" style="172" customWidth="1"/>
    <col min="18" max="24" width="11.7109375" style="172" hidden="1" customWidth="1"/>
    <col min="25" max="25" width="15.7109375" style="172" customWidth="1"/>
    <col min="26" max="30" width="10.7109375" style="172" customWidth="1"/>
    <col min="31" max="35" width="10.7109375" style="172" hidden="1" customWidth="1"/>
    <col min="36" max="36" width="11" style="172" hidden="1" customWidth="1"/>
    <col min="37" max="37" width="10.7109375" style="172" hidden="1" customWidth="1"/>
    <col min="38" max="38" width="15.7109375" style="178" customWidth="1"/>
    <col min="39" max="43" width="10.7109375" style="172" customWidth="1"/>
    <col min="44" max="50" width="10.7109375" style="172" hidden="1" customWidth="1"/>
    <col min="51" max="51" width="15.7109375" style="179" customWidth="1"/>
    <col min="52" max="52" width="23.7109375" style="173" customWidth="1"/>
    <col min="53" max="55" width="24.7109375" style="173" customWidth="1"/>
    <col min="56" max="60" width="10.7109375" style="172" customWidth="1"/>
    <col min="61" max="67" width="10.7109375" style="172" hidden="1" customWidth="1"/>
    <col min="68" max="68" width="15.7109375" style="171" customWidth="1"/>
    <col min="69" max="73" width="10.7109375" style="172" customWidth="1"/>
    <col min="74" max="80" width="10.7109375" style="172" hidden="1" customWidth="1"/>
    <col min="81" max="81" width="15.7109375" style="171" customWidth="1"/>
    <col min="82" max="86" width="10.7109375" style="172" customWidth="1"/>
    <col min="87" max="93" width="10.7109375" style="172" hidden="1" customWidth="1"/>
    <col min="94" max="94" width="15.7109375" style="172" customWidth="1"/>
    <col min="95" max="99" width="10.7109375" style="172" customWidth="1"/>
    <col min="100" max="106" width="10.7109375" style="172" hidden="1" customWidth="1"/>
    <col min="107" max="107" width="15.7109375" style="171" customWidth="1"/>
    <col min="108" max="110" width="20.7109375" style="172" customWidth="1"/>
    <col min="111" max="111" width="23.7109375" style="172" customWidth="1"/>
    <col min="112" max="114" width="10.7109375" style="172" customWidth="1"/>
    <col min="115" max="116" width="9.7109375" style="172" customWidth="1"/>
    <col min="117" max="120" width="9.7109375" style="172" hidden="1" customWidth="1"/>
    <col min="121" max="123" width="10.7109375" style="172" hidden="1" customWidth="1"/>
    <col min="124" max="124" width="15.7109375" style="172" customWidth="1"/>
    <col min="125" max="128" width="27.7109375" style="172" customWidth="1"/>
    <col min="129" max="130" width="20.7109375" style="172" customWidth="1"/>
    <col min="131" max="158" width="11.42578125" style="9" customWidth="1"/>
    <col min="159" max="159" width="12.7109375" style="9" customWidth="1"/>
    <col min="160" max="2410" width="11.42578125" style="9" customWidth="1"/>
    <col min="2411" max="16384" width="11.42578125" style="9"/>
  </cols>
  <sheetData>
    <row r="1" spans="1:2400" s="1" customFormat="1" ht="113.25" customHeight="1" thickTop="1" thickBot="1" x14ac:dyDescent="0.3">
      <c r="A1" s="1029"/>
      <c r="B1" s="1030"/>
      <c r="C1" s="1035" t="s">
        <v>0</v>
      </c>
      <c r="D1" s="1038" t="s">
        <v>1</v>
      </c>
      <c r="E1" s="1041" t="s">
        <v>2</v>
      </c>
      <c r="F1" s="933"/>
      <c r="G1" s="933"/>
      <c r="H1" s="933"/>
      <c r="I1" s="933"/>
      <c r="J1" s="933"/>
      <c r="K1" s="933"/>
      <c r="L1" s="934"/>
      <c r="M1" s="935" t="s">
        <v>3</v>
      </c>
      <c r="N1" s="936"/>
      <c r="O1" s="936"/>
      <c r="P1" s="936"/>
      <c r="Q1" s="936"/>
      <c r="R1" s="936"/>
      <c r="S1" s="936"/>
      <c r="T1" s="936"/>
      <c r="U1" s="936"/>
      <c r="V1" s="936"/>
      <c r="W1" s="936"/>
      <c r="X1" s="936"/>
      <c r="Y1" s="937"/>
      <c r="Z1" s="991" t="s">
        <v>155</v>
      </c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992"/>
      <c r="AL1" s="992"/>
      <c r="AM1" s="992"/>
      <c r="AN1" s="992"/>
      <c r="AO1" s="992"/>
      <c r="AP1" s="992"/>
      <c r="AQ1" s="992"/>
      <c r="AR1" s="992"/>
      <c r="AS1" s="992"/>
      <c r="AT1" s="992"/>
      <c r="AU1" s="992"/>
      <c r="AV1" s="992"/>
      <c r="AW1" s="992"/>
      <c r="AX1" s="992"/>
      <c r="AY1" s="992"/>
      <c r="AZ1" s="993"/>
      <c r="BA1" s="953" t="s">
        <v>154</v>
      </c>
      <c r="BB1" s="954"/>
      <c r="BC1" s="1079"/>
      <c r="BD1" s="980" t="s">
        <v>148</v>
      </c>
      <c r="BE1" s="981"/>
      <c r="BF1" s="981"/>
      <c r="BG1" s="981"/>
      <c r="BH1" s="981"/>
      <c r="BI1" s="981"/>
      <c r="BJ1" s="981"/>
      <c r="BK1" s="981"/>
      <c r="BL1" s="981"/>
      <c r="BM1" s="981"/>
      <c r="BN1" s="981"/>
      <c r="BO1" s="981"/>
      <c r="BP1" s="981"/>
      <c r="BQ1" s="981"/>
      <c r="BR1" s="981"/>
      <c r="BS1" s="981"/>
      <c r="BT1" s="981"/>
      <c r="BU1" s="981"/>
      <c r="BV1" s="981"/>
      <c r="BW1" s="981"/>
      <c r="BX1" s="981"/>
      <c r="BY1" s="981"/>
      <c r="BZ1" s="981"/>
      <c r="CA1" s="981"/>
      <c r="CB1" s="981"/>
      <c r="CC1" s="982"/>
      <c r="CD1" s="983" t="s">
        <v>147</v>
      </c>
      <c r="CE1" s="984"/>
      <c r="CF1" s="984"/>
      <c r="CG1" s="984"/>
      <c r="CH1" s="984"/>
      <c r="CI1" s="984"/>
      <c r="CJ1" s="984"/>
      <c r="CK1" s="984"/>
      <c r="CL1" s="984"/>
      <c r="CM1" s="984"/>
      <c r="CN1" s="984"/>
      <c r="CO1" s="984"/>
      <c r="CP1" s="984"/>
      <c r="CQ1" s="984"/>
      <c r="CR1" s="984"/>
      <c r="CS1" s="984"/>
      <c r="CT1" s="984"/>
      <c r="CU1" s="984"/>
      <c r="CV1" s="984"/>
      <c r="CW1" s="984"/>
      <c r="CX1" s="984"/>
      <c r="CY1" s="984"/>
      <c r="CZ1" s="984"/>
      <c r="DA1" s="984"/>
      <c r="DB1" s="984"/>
      <c r="DC1" s="985"/>
      <c r="DD1" s="1048" t="s">
        <v>153</v>
      </c>
      <c r="DE1" s="1049"/>
      <c r="DF1" s="1049"/>
      <c r="DG1" s="1050"/>
      <c r="DH1" s="1051" t="s">
        <v>4</v>
      </c>
      <c r="DI1" s="992"/>
      <c r="DJ1" s="992"/>
      <c r="DK1" s="992"/>
      <c r="DL1" s="992"/>
      <c r="DM1" s="992"/>
      <c r="DN1" s="992"/>
      <c r="DO1" s="992"/>
      <c r="DP1" s="992"/>
      <c r="DQ1" s="992"/>
      <c r="DR1" s="992"/>
      <c r="DS1" s="992"/>
      <c r="DT1" s="992"/>
      <c r="DU1" s="992"/>
      <c r="DV1" s="992"/>
      <c r="DW1" s="992"/>
      <c r="DX1" s="993"/>
      <c r="DY1" s="1027" t="s">
        <v>5</v>
      </c>
      <c r="DZ1" s="1028"/>
    </row>
    <row r="2" spans="1:2400" s="2" customFormat="1" ht="69" customHeight="1" x14ac:dyDescent="0.25">
      <c r="A2" s="1031"/>
      <c r="B2" s="1032"/>
      <c r="C2" s="1036"/>
      <c r="D2" s="1039"/>
      <c r="E2" s="944" t="s">
        <v>7</v>
      </c>
      <c r="F2" s="1080" t="s">
        <v>8</v>
      </c>
      <c r="G2" s="1083" t="s">
        <v>9</v>
      </c>
      <c r="H2" s="1073" t="s">
        <v>10</v>
      </c>
      <c r="I2" s="1073" t="s">
        <v>11</v>
      </c>
      <c r="J2" s="1073" t="s">
        <v>12</v>
      </c>
      <c r="K2" s="1076" t="s">
        <v>13</v>
      </c>
      <c r="L2" s="968" t="s">
        <v>14</v>
      </c>
      <c r="M2" s="938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40"/>
      <c r="Z2" s="971" t="s">
        <v>9</v>
      </c>
      <c r="AA2" s="972"/>
      <c r="AB2" s="972"/>
      <c r="AC2" s="972"/>
      <c r="AD2" s="972"/>
      <c r="AE2" s="972"/>
      <c r="AF2" s="972"/>
      <c r="AG2" s="972"/>
      <c r="AH2" s="972"/>
      <c r="AI2" s="972"/>
      <c r="AJ2" s="972"/>
      <c r="AK2" s="972"/>
      <c r="AL2" s="973"/>
      <c r="AM2" s="994" t="s">
        <v>10</v>
      </c>
      <c r="AN2" s="972"/>
      <c r="AO2" s="972"/>
      <c r="AP2" s="972"/>
      <c r="AQ2" s="972"/>
      <c r="AR2" s="972"/>
      <c r="AS2" s="972"/>
      <c r="AT2" s="972"/>
      <c r="AU2" s="972"/>
      <c r="AV2" s="972"/>
      <c r="AW2" s="972"/>
      <c r="AX2" s="972"/>
      <c r="AY2" s="973"/>
      <c r="AZ2" s="881" t="s">
        <v>15</v>
      </c>
      <c r="BA2" s="1052" t="s">
        <v>16</v>
      </c>
      <c r="BB2" s="1042" t="s">
        <v>13</v>
      </c>
      <c r="BC2" s="1045" t="s">
        <v>10</v>
      </c>
      <c r="BD2" s="896" t="s">
        <v>17</v>
      </c>
      <c r="BE2" s="897"/>
      <c r="BF2" s="897"/>
      <c r="BG2" s="897"/>
      <c r="BH2" s="897"/>
      <c r="BI2" s="897"/>
      <c r="BJ2" s="897"/>
      <c r="BK2" s="897"/>
      <c r="BL2" s="897"/>
      <c r="BM2" s="897"/>
      <c r="BN2" s="897"/>
      <c r="BO2" s="897"/>
      <c r="BP2" s="898"/>
      <c r="BQ2" s="896" t="s">
        <v>10</v>
      </c>
      <c r="BR2" s="897"/>
      <c r="BS2" s="897"/>
      <c r="BT2" s="897"/>
      <c r="BU2" s="897"/>
      <c r="BV2" s="897"/>
      <c r="BW2" s="897"/>
      <c r="BX2" s="897"/>
      <c r="BY2" s="897"/>
      <c r="BZ2" s="897"/>
      <c r="CA2" s="897"/>
      <c r="CB2" s="897"/>
      <c r="CC2" s="902"/>
      <c r="CD2" s="884" t="s">
        <v>17</v>
      </c>
      <c r="CE2" s="885"/>
      <c r="CF2" s="885"/>
      <c r="CG2" s="885"/>
      <c r="CH2" s="885"/>
      <c r="CI2" s="885"/>
      <c r="CJ2" s="885"/>
      <c r="CK2" s="885"/>
      <c r="CL2" s="885"/>
      <c r="CM2" s="885"/>
      <c r="CN2" s="885"/>
      <c r="CO2" s="885"/>
      <c r="CP2" s="886"/>
      <c r="CQ2" s="916" t="s">
        <v>18</v>
      </c>
      <c r="CR2" s="917"/>
      <c r="CS2" s="917"/>
      <c r="CT2" s="917"/>
      <c r="CU2" s="917"/>
      <c r="CV2" s="917"/>
      <c r="CW2" s="917"/>
      <c r="CX2" s="917"/>
      <c r="CY2" s="917"/>
      <c r="CZ2" s="917"/>
      <c r="DA2" s="917"/>
      <c r="DB2" s="917"/>
      <c r="DC2" s="918"/>
      <c r="DD2" s="1055" t="s">
        <v>9</v>
      </c>
      <c r="DE2" s="1058" t="s">
        <v>13</v>
      </c>
      <c r="DF2" s="1061" t="s">
        <v>10</v>
      </c>
      <c r="DG2" s="1064" t="s">
        <v>19</v>
      </c>
      <c r="DH2" s="1067" t="s">
        <v>144</v>
      </c>
      <c r="DI2" s="1068"/>
      <c r="DJ2" s="1068"/>
      <c r="DK2" s="1068"/>
      <c r="DL2" s="1068"/>
      <c r="DM2" s="1068"/>
      <c r="DN2" s="1068"/>
      <c r="DO2" s="1068"/>
      <c r="DP2" s="1068"/>
      <c r="DQ2" s="1068"/>
      <c r="DR2" s="1068"/>
      <c r="DS2" s="1069"/>
      <c r="DT2" s="1089" t="s">
        <v>29</v>
      </c>
      <c r="DU2" s="881" t="s">
        <v>143</v>
      </c>
      <c r="DV2" s="1092" t="s">
        <v>152</v>
      </c>
      <c r="DW2" s="1095" t="s">
        <v>30</v>
      </c>
      <c r="DX2" s="1095" t="s">
        <v>31</v>
      </c>
      <c r="DY2" s="1098" t="s">
        <v>32</v>
      </c>
      <c r="DZ2" s="1086" t="s">
        <v>33</v>
      </c>
    </row>
    <row r="3" spans="1:2400" s="2" customFormat="1" ht="105" customHeight="1" thickBot="1" x14ac:dyDescent="0.3">
      <c r="A3" s="1031"/>
      <c r="B3" s="1032"/>
      <c r="C3" s="1036"/>
      <c r="D3" s="1039"/>
      <c r="E3" s="945"/>
      <c r="F3" s="1081"/>
      <c r="G3" s="1084"/>
      <c r="H3" s="1074"/>
      <c r="I3" s="1074"/>
      <c r="J3" s="1074"/>
      <c r="K3" s="1077"/>
      <c r="L3" s="969"/>
      <c r="M3" s="941"/>
      <c r="N3" s="942"/>
      <c r="O3" s="942"/>
      <c r="P3" s="942"/>
      <c r="Q3" s="942"/>
      <c r="R3" s="942"/>
      <c r="S3" s="942"/>
      <c r="T3" s="942"/>
      <c r="U3" s="942"/>
      <c r="V3" s="942"/>
      <c r="W3" s="942"/>
      <c r="X3" s="942"/>
      <c r="Y3" s="943"/>
      <c r="Z3" s="974"/>
      <c r="AA3" s="975"/>
      <c r="AB3" s="975"/>
      <c r="AC3" s="975"/>
      <c r="AD3" s="975"/>
      <c r="AE3" s="975"/>
      <c r="AF3" s="975"/>
      <c r="AG3" s="975"/>
      <c r="AH3" s="975"/>
      <c r="AI3" s="975"/>
      <c r="AJ3" s="975"/>
      <c r="AK3" s="975"/>
      <c r="AL3" s="976"/>
      <c r="AM3" s="995" t="s">
        <v>10</v>
      </c>
      <c r="AN3" s="975"/>
      <c r="AO3" s="975"/>
      <c r="AP3" s="975"/>
      <c r="AQ3" s="975"/>
      <c r="AR3" s="975"/>
      <c r="AS3" s="975"/>
      <c r="AT3" s="975"/>
      <c r="AU3" s="975"/>
      <c r="AV3" s="975"/>
      <c r="AW3" s="975"/>
      <c r="AX3" s="975"/>
      <c r="AY3" s="976"/>
      <c r="AZ3" s="882"/>
      <c r="BA3" s="1053"/>
      <c r="BB3" s="1043" t="s">
        <v>13</v>
      </c>
      <c r="BC3" s="1046" t="s">
        <v>10</v>
      </c>
      <c r="BD3" s="899"/>
      <c r="BE3" s="900"/>
      <c r="BF3" s="900"/>
      <c r="BG3" s="900"/>
      <c r="BH3" s="900"/>
      <c r="BI3" s="900"/>
      <c r="BJ3" s="900"/>
      <c r="BK3" s="900"/>
      <c r="BL3" s="900"/>
      <c r="BM3" s="900"/>
      <c r="BN3" s="900"/>
      <c r="BO3" s="900"/>
      <c r="BP3" s="901"/>
      <c r="BQ3" s="899" t="s">
        <v>10</v>
      </c>
      <c r="BR3" s="900"/>
      <c r="BS3" s="900"/>
      <c r="BT3" s="900"/>
      <c r="BU3" s="900"/>
      <c r="BV3" s="900"/>
      <c r="BW3" s="900"/>
      <c r="BX3" s="900"/>
      <c r="BY3" s="900"/>
      <c r="BZ3" s="900"/>
      <c r="CA3" s="900"/>
      <c r="CB3" s="900"/>
      <c r="CC3" s="903"/>
      <c r="CD3" s="887"/>
      <c r="CE3" s="888"/>
      <c r="CF3" s="888"/>
      <c r="CG3" s="888"/>
      <c r="CH3" s="888"/>
      <c r="CI3" s="888"/>
      <c r="CJ3" s="888"/>
      <c r="CK3" s="888"/>
      <c r="CL3" s="888"/>
      <c r="CM3" s="888"/>
      <c r="CN3" s="888"/>
      <c r="CO3" s="888"/>
      <c r="CP3" s="889"/>
      <c r="CQ3" s="919"/>
      <c r="CR3" s="920"/>
      <c r="CS3" s="920"/>
      <c r="CT3" s="920"/>
      <c r="CU3" s="920"/>
      <c r="CV3" s="920"/>
      <c r="CW3" s="920"/>
      <c r="CX3" s="920"/>
      <c r="CY3" s="920"/>
      <c r="CZ3" s="920"/>
      <c r="DA3" s="920"/>
      <c r="DB3" s="920"/>
      <c r="DC3" s="921"/>
      <c r="DD3" s="1056"/>
      <c r="DE3" s="1059"/>
      <c r="DF3" s="1062"/>
      <c r="DG3" s="1065"/>
      <c r="DH3" s="1070">
        <v>0.41660000000000003</v>
      </c>
      <c r="DI3" s="1071"/>
      <c r="DJ3" s="1071"/>
      <c r="DK3" s="1071"/>
      <c r="DL3" s="1071"/>
      <c r="DM3" s="1071"/>
      <c r="DN3" s="1071"/>
      <c r="DO3" s="1071"/>
      <c r="DP3" s="1071"/>
      <c r="DQ3" s="1071"/>
      <c r="DR3" s="1071"/>
      <c r="DS3" s="1072"/>
      <c r="DT3" s="1090"/>
      <c r="DU3" s="882"/>
      <c r="DV3" s="1093"/>
      <c r="DW3" s="1096"/>
      <c r="DX3" s="1096"/>
      <c r="DY3" s="1099"/>
      <c r="DZ3" s="1087"/>
    </row>
    <row r="4" spans="1:2400" s="2" customFormat="1" ht="54" customHeight="1" thickBot="1" x14ac:dyDescent="0.3">
      <c r="A4" s="1033"/>
      <c r="B4" s="1034"/>
      <c r="C4" s="1037"/>
      <c r="D4" s="1040"/>
      <c r="E4" s="946"/>
      <c r="F4" s="1082"/>
      <c r="G4" s="1085"/>
      <c r="H4" s="1075"/>
      <c r="I4" s="1075"/>
      <c r="J4" s="1075"/>
      <c r="K4" s="1078"/>
      <c r="L4" s="970"/>
      <c r="M4" s="189" t="s">
        <v>20</v>
      </c>
      <c r="N4" s="189" t="s">
        <v>21</v>
      </c>
      <c r="O4" s="189" t="s">
        <v>22</v>
      </c>
      <c r="P4" s="189" t="s">
        <v>23</v>
      </c>
      <c r="Q4" s="189" t="s">
        <v>22</v>
      </c>
      <c r="R4" s="189" t="s">
        <v>24</v>
      </c>
      <c r="S4" s="189" t="s">
        <v>24</v>
      </c>
      <c r="T4" s="189" t="s">
        <v>23</v>
      </c>
      <c r="U4" s="189" t="s">
        <v>25</v>
      </c>
      <c r="V4" s="189" t="s">
        <v>26</v>
      </c>
      <c r="W4" s="189" t="s">
        <v>27</v>
      </c>
      <c r="X4" s="190" t="s">
        <v>28</v>
      </c>
      <c r="Y4" s="191" t="s">
        <v>29</v>
      </c>
      <c r="Z4" s="192" t="s">
        <v>20</v>
      </c>
      <c r="AA4" s="193" t="s">
        <v>21</v>
      </c>
      <c r="AB4" s="193" t="s">
        <v>22</v>
      </c>
      <c r="AC4" s="193" t="s">
        <v>23</v>
      </c>
      <c r="AD4" s="193" t="s">
        <v>22</v>
      </c>
      <c r="AE4" s="193" t="s">
        <v>24</v>
      </c>
      <c r="AF4" s="193" t="s">
        <v>24</v>
      </c>
      <c r="AG4" s="193" t="s">
        <v>23</v>
      </c>
      <c r="AH4" s="193" t="s">
        <v>25</v>
      </c>
      <c r="AI4" s="193" t="s">
        <v>26</v>
      </c>
      <c r="AJ4" s="193" t="s">
        <v>27</v>
      </c>
      <c r="AK4" s="194" t="s">
        <v>28</v>
      </c>
      <c r="AL4" s="195" t="s">
        <v>29</v>
      </c>
      <c r="AM4" s="192" t="s">
        <v>20</v>
      </c>
      <c r="AN4" s="193" t="s">
        <v>21</v>
      </c>
      <c r="AO4" s="193" t="s">
        <v>22</v>
      </c>
      <c r="AP4" s="193" t="s">
        <v>23</v>
      </c>
      <c r="AQ4" s="193" t="s">
        <v>22</v>
      </c>
      <c r="AR4" s="193" t="s">
        <v>24</v>
      </c>
      <c r="AS4" s="193" t="s">
        <v>24</v>
      </c>
      <c r="AT4" s="193" t="s">
        <v>23</v>
      </c>
      <c r="AU4" s="193" t="s">
        <v>25</v>
      </c>
      <c r="AV4" s="193" t="s">
        <v>26</v>
      </c>
      <c r="AW4" s="193" t="s">
        <v>27</v>
      </c>
      <c r="AX4" s="194" t="s">
        <v>28</v>
      </c>
      <c r="AY4" s="195" t="s">
        <v>29</v>
      </c>
      <c r="AZ4" s="883"/>
      <c r="BA4" s="1054"/>
      <c r="BB4" s="1044"/>
      <c r="BC4" s="1047"/>
      <c r="BD4" s="196" t="s">
        <v>20</v>
      </c>
      <c r="BE4" s="197" t="s">
        <v>21</v>
      </c>
      <c r="BF4" s="197" t="s">
        <v>22</v>
      </c>
      <c r="BG4" s="197" t="s">
        <v>23</v>
      </c>
      <c r="BH4" s="197" t="s">
        <v>22</v>
      </c>
      <c r="BI4" s="197" t="s">
        <v>24</v>
      </c>
      <c r="BJ4" s="197" t="s">
        <v>24</v>
      </c>
      <c r="BK4" s="197" t="s">
        <v>23</v>
      </c>
      <c r="BL4" s="197" t="s">
        <v>25</v>
      </c>
      <c r="BM4" s="197" t="s">
        <v>26</v>
      </c>
      <c r="BN4" s="197" t="s">
        <v>27</v>
      </c>
      <c r="BO4" s="198" t="s">
        <v>28</v>
      </c>
      <c r="BP4" s="199" t="s">
        <v>29</v>
      </c>
      <c r="BQ4" s="196" t="s">
        <v>20</v>
      </c>
      <c r="BR4" s="197" t="s">
        <v>21</v>
      </c>
      <c r="BS4" s="197" t="s">
        <v>22</v>
      </c>
      <c r="BT4" s="197" t="s">
        <v>23</v>
      </c>
      <c r="BU4" s="197" t="s">
        <v>22</v>
      </c>
      <c r="BV4" s="197" t="s">
        <v>24</v>
      </c>
      <c r="BW4" s="197" t="s">
        <v>24</v>
      </c>
      <c r="BX4" s="197" t="s">
        <v>23</v>
      </c>
      <c r="BY4" s="197" t="s">
        <v>25</v>
      </c>
      <c r="BZ4" s="197" t="s">
        <v>26</v>
      </c>
      <c r="CA4" s="197" t="s">
        <v>27</v>
      </c>
      <c r="CB4" s="198" t="s">
        <v>28</v>
      </c>
      <c r="CC4" s="199" t="s">
        <v>29</v>
      </c>
      <c r="CD4" s="200" t="s">
        <v>20</v>
      </c>
      <c r="CE4" s="201" t="s">
        <v>21</v>
      </c>
      <c r="CF4" s="201" t="s">
        <v>22</v>
      </c>
      <c r="CG4" s="201" t="s">
        <v>23</v>
      </c>
      <c r="CH4" s="201" t="s">
        <v>22</v>
      </c>
      <c r="CI4" s="201" t="s">
        <v>24</v>
      </c>
      <c r="CJ4" s="201" t="s">
        <v>24</v>
      </c>
      <c r="CK4" s="201" t="s">
        <v>23</v>
      </c>
      <c r="CL4" s="201" t="s">
        <v>25</v>
      </c>
      <c r="CM4" s="201" t="s">
        <v>26</v>
      </c>
      <c r="CN4" s="201" t="s">
        <v>27</v>
      </c>
      <c r="CO4" s="202" t="s">
        <v>28</v>
      </c>
      <c r="CP4" s="203" t="s">
        <v>29</v>
      </c>
      <c r="CQ4" s="200" t="s">
        <v>20</v>
      </c>
      <c r="CR4" s="201" t="s">
        <v>21</v>
      </c>
      <c r="CS4" s="201" t="s">
        <v>22</v>
      </c>
      <c r="CT4" s="201" t="s">
        <v>23</v>
      </c>
      <c r="CU4" s="201" t="s">
        <v>22</v>
      </c>
      <c r="CV4" s="201" t="s">
        <v>24</v>
      </c>
      <c r="CW4" s="201" t="s">
        <v>24</v>
      </c>
      <c r="CX4" s="201" t="s">
        <v>23</v>
      </c>
      <c r="CY4" s="201" t="s">
        <v>25</v>
      </c>
      <c r="CZ4" s="201" t="s">
        <v>26</v>
      </c>
      <c r="DA4" s="201" t="s">
        <v>27</v>
      </c>
      <c r="DB4" s="202" t="s">
        <v>28</v>
      </c>
      <c r="DC4" s="203" t="s">
        <v>29</v>
      </c>
      <c r="DD4" s="1057"/>
      <c r="DE4" s="1060"/>
      <c r="DF4" s="1063"/>
      <c r="DG4" s="1066"/>
      <c r="DH4" s="759" t="s">
        <v>20</v>
      </c>
      <c r="DI4" s="760" t="s">
        <v>21</v>
      </c>
      <c r="DJ4" s="760" t="s">
        <v>22</v>
      </c>
      <c r="DK4" s="760" t="s">
        <v>23</v>
      </c>
      <c r="DL4" s="760" t="s">
        <v>22</v>
      </c>
      <c r="DM4" s="760" t="s">
        <v>24</v>
      </c>
      <c r="DN4" s="760" t="s">
        <v>24</v>
      </c>
      <c r="DO4" s="760" t="s">
        <v>23</v>
      </c>
      <c r="DP4" s="760" t="s">
        <v>25</v>
      </c>
      <c r="DQ4" s="760" t="s">
        <v>26</v>
      </c>
      <c r="DR4" s="760" t="s">
        <v>27</v>
      </c>
      <c r="DS4" s="761" t="s">
        <v>28</v>
      </c>
      <c r="DT4" s="1091"/>
      <c r="DU4" s="883"/>
      <c r="DV4" s="1094"/>
      <c r="DW4" s="1097"/>
      <c r="DX4" s="1097"/>
      <c r="DY4" s="1100"/>
      <c r="DZ4" s="1088"/>
    </row>
    <row r="5" spans="1:2400" ht="95.1" customHeight="1" thickTop="1" x14ac:dyDescent="0.25">
      <c r="A5" s="181"/>
      <c r="B5" s="185">
        <v>17</v>
      </c>
      <c r="C5" s="186" t="s">
        <v>64</v>
      </c>
      <c r="D5" s="1025" t="s">
        <v>65</v>
      </c>
      <c r="E5" s="101">
        <v>972</v>
      </c>
      <c r="F5" s="102">
        <v>73</v>
      </c>
      <c r="G5" s="103">
        <v>263</v>
      </c>
      <c r="H5" s="144">
        <v>580</v>
      </c>
      <c r="I5" s="144">
        <v>129</v>
      </c>
      <c r="J5" s="104">
        <v>83</v>
      </c>
      <c r="K5" s="105">
        <v>0</v>
      </c>
      <c r="L5" s="106">
        <f>SUM(G5:K5)</f>
        <v>1055</v>
      </c>
      <c r="M5" s="155">
        <v>49</v>
      </c>
      <c r="N5" s="155">
        <v>33</v>
      </c>
      <c r="O5" s="155">
        <v>119</v>
      </c>
      <c r="P5" s="270">
        <v>151</v>
      </c>
      <c r="Q5" s="744">
        <v>205</v>
      </c>
      <c r="R5" s="107"/>
      <c r="S5" s="107"/>
      <c r="T5" s="107"/>
      <c r="U5" s="107"/>
      <c r="V5" s="107"/>
      <c r="W5" s="107"/>
      <c r="X5" s="108"/>
      <c r="Y5" s="145">
        <f t="shared" ref="Y5" si="0">SUM(M5:X5)</f>
        <v>557</v>
      </c>
      <c r="Z5" s="109">
        <v>20</v>
      </c>
      <c r="AA5" s="146">
        <v>40</v>
      </c>
      <c r="AB5" s="146">
        <v>18</v>
      </c>
      <c r="AC5" s="146">
        <v>103</v>
      </c>
      <c r="AD5" s="146">
        <v>9</v>
      </c>
      <c r="AE5" s="146"/>
      <c r="AF5" s="146"/>
      <c r="AG5" s="146"/>
      <c r="AH5" s="146"/>
      <c r="AI5" s="146"/>
      <c r="AJ5" s="146"/>
      <c r="AK5" s="147"/>
      <c r="AL5" s="110">
        <f t="shared" ref="AL5" si="1">SUM(Z5:AK5)</f>
        <v>190</v>
      </c>
      <c r="AM5" s="109">
        <v>10</v>
      </c>
      <c r="AN5" s="146">
        <v>4</v>
      </c>
      <c r="AO5" s="146">
        <v>11</v>
      </c>
      <c r="AP5" s="146">
        <v>11</v>
      </c>
      <c r="AQ5" s="146">
        <v>30</v>
      </c>
      <c r="AR5" s="146"/>
      <c r="AS5" s="146"/>
      <c r="AT5" s="146"/>
      <c r="AU5" s="146"/>
      <c r="AV5" s="146"/>
      <c r="AW5" s="146"/>
      <c r="AX5" s="147"/>
      <c r="AY5" s="110">
        <f t="shared" ref="AY5" si="2">SUM(AM5:AX5)</f>
        <v>66</v>
      </c>
      <c r="AZ5" s="110">
        <f t="shared" ref="AZ5" si="3">AL5+AY5</f>
        <v>256</v>
      </c>
      <c r="BA5" s="111">
        <f>G5+K5+AL5</f>
        <v>453</v>
      </c>
      <c r="BB5" s="112">
        <f>K5</f>
        <v>0</v>
      </c>
      <c r="BC5" s="113">
        <f>H5+AY5</f>
        <v>646</v>
      </c>
      <c r="BD5" s="114">
        <v>37</v>
      </c>
      <c r="BE5" s="148">
        <v>15</v>
      </c>
      <c r="BF5" s="148">
        <v>26</v>
      </c>
      <c r="BG5" s="148">
        <v>31</v>
      </c>
      <c r="BH5" s="148">
        <v>40</v>
      </c>
      <c r="BI5" s="148"/>
      <c r="BJ5" s="148"/>
      <c r="BK5" s="148"/>
      <c r="BL5" s="148"/>
      <c r="BM5" s="148"/>
      <c r="BN5" s="148"/>
      <c r="BO5" s="149"/>
      <c r="BP5" s="150">
        <f t="shared" ref="BP5" si="4">SUM(BD5:BO5)</f>
        <v>149</v>
      </c>
      <c r="BQ5" s="114">
        <v>0</v>
      </c>
      <c r="BR5" s="148">
        <v>0</v>
      </c>
      <c r="BS5" s="148">
        <v>0</v>
      </c>
      <c r="BT5" s="148">
        <v>18</v>
      </c>
      <c r="BU5" s="148">
        <v>2</v>
      </c>
      <c r="BV5" s="148"/>
      <c r="BW5" s="148"/>
      <c r="BX5" s="148"/>
      <c r="BY5" s="148"/>
      <c r="BZ5" s="148"/>
      <c r="CA5" s="148"/>
      <c r="CB5" s="149"/>
      <c r="CC5" s="150">
        <f t="shared" ref="CC5" si="5">SUM(BQ5:CB5)</f>
        <v>20</v>
      </c>
      <c r="CD5" s="151">
        <v>0</v>
      </c>
      <c r="CE5" s="152">
        <v>0</v>
      </c>
      <c r="CF5" s="152">
        <v>0</v>
      </c>
      <c r="CG5" s="152">
        <v>0</v>
      </c>
      <c r="CH5" s="152">
        <v>0</v>
      </c>
      <c r="CI5" s="152">
        <v>0</v>
      </c>
      <c r="CJ5" s="152">
        <v>0</v>
      </c>
      <c r="CK5" s="152">
        <v>0</v>
      </c>
      <c r="CL5" s="152">
        <v>0</v>
      </c>
      <c r="CM5" s="152">
        <v>0</v>
      </c>
      <c r="CN5" s="152">
        <v>0</v>
      </c>
      <c r="CO5" s="153">
        <v>0</v>
      </c>
      <c r="CP5" s="154">
        <f t="shared" ref="CP5" si="6">SUM(CD5:CO5)</f>
        <v>0</v>
      </c>
      <c r="CQ5" s="151">
        <v>0</v>
      </c>
      <c r="CR5" s="152">
        <v>0</v>
      </c>
      <c r="CS5" s="152">
        <v>0</v>
      </c>
      <c r="CT5" s="152">
        <v>0</v>
      </c>
      <c r="CU5" s="152">
        <v>0</v>
      </c>
      <c r="CV5" s="152"/>
      <c r="CW5" s="152"/>
      <c r="CX5" s="152"/>
      <c r="CY5" s="152"/>
      <c r="CZ5" s="152"/>
      <c r="DA5" s="152"/>
      <c r="DB5" s="153"/>
      <c r="DC5" s="154">
        <f t="shared" ref="DC5" si="7">SUM(CQ5:DB5)</f>
        <v>0</v>
      </c>
      <c r="DD5" s="31">
        <f>BA5-BP5-CP5</f>
        <v>304</v>
      </c>
      <c r="DE5" s="32">
        <f>K5</f>
        <v>0</v>
      </c>
      <c r="DF5" s="32">
        <f t="shared" ref="DF5" si="8">BC5-CC5-DC5</f>
        <v>626</v>
      </c>
      <c r="DG5" s="115">
        <f t="shared" ref="DG5" si="9">SUM(DD5:DF5)-DE5</f>
        <v>930</v>
      </c>
      <c r="DH5" s="769">
        <f>BD5/DW5</f>
        <v>5.5306427503736919E-2</v>
      </c>
      <c r="DI5" s="770">
        <f>BE5/DW5</f>
        <v>2.2421524663677129E-2</v>
      </c>
      <c r="DJ5" s="770">
        <f>BF5/DW5</f>
        <v>3.8863976083707022E-2</v>
      </c>
      <c r="DK5" s="770">
        <f>BG5/DW5</f>
        <v>4.6337817638266068E-2</v>
      </c>
      <c r="DL5" s="763">
        <f>BH5/DW5</f>
        <v>5.9790732436472344E-2</v>
      </c>
      <c r="DM5" s="763"/>
      <c r="DN5" s="763"/>
      <c r="DO5" s="763"/>
      <c r="DP5" s="763"/>
      <c r="DQ5" s="763"/>
      <c r="DR5" s="764"/>
      <c r="DS5" s="765"/>
      <c r="DT5" s="771">
        <f>SUM(DH5:DS5)</f>
        <v>0.22272047832585948</v>
      </c>
      <c r="DU5" s="116">
        <f t="shared" ref="DU5" si="10">BP5</f>
        <v>149</v>
      </c>
      <c r="DV5" s="187">
        <f t="shared" ref="DV5" si="11">DU5/DW5</f>
        <v>0.22272047832585951</v>
      </c>
      <c r="DW5" s="188">
        <v>669</v>
      </c>
      <c r="DX5" s="110">
        <f t="shared" ref="DX5:DX6" si="12">DW5/12</f>
        <v>55.75</v>
      </c>
      <c r="DY5" s="117">
        <f t="shared" ref="DY5" si="13">DW5*1.3</f>
        <v>869.7</v>
      </c>
      <c r="DZ5" s="118">
        <f t="shared" ref="DZ5" si="14">DW5*1.7</f>
        <v>1137.3</v>
      </c>
      <c r="CNG5" s="70"/>
      <c r="CNH5" s="70"/>
    </row>
    <row r="6" spans="1:2400" ht="95.1" customHeight="1" thickBot="1" x14ac:dyDescent="0.3">
      <c r="A6" s="182"/>
      <c r="B6" s="143">
        <v>88</v>
      </c>
      <c r="C6" s="184" t="s">
        <v>138</v>
      </c>
      <c r="D6" s="1026"/>
      <c r="E6" s="71">
        <v>261</v>
      </c>
      <c r="F6" s="72">
        <v>34</v>
      </c>
      <c r="G6" s="73">
        <v>158</v>
      </c>
      <c r="H6" s="138">
        <v>9</v>
      </c>
      <c r="I6" s="138">
        <v>94</v>
      </c>
      <c r="J6" s="138">
        <v>20</v>
      </c>
      <c r="K6" s="139">
        <v>0</v>
      </c>
      <c r="L6" s="74">
        <f>SUM(G6:K6)</f>
        <v>281</v>
      </c>
      <c r="M6" s="204">
        <v>1</v>
      </c>
      <c r="N6" s="204">
        <v>0</v>
      </c>
      <c r="O6" s="204">
        <v>1</v>
      </c>
      <c r="P6" s="334">
        <v>1</v>
      </c>
      <c r="Q6" s="773">
        <v>3</v>
      </c>
      <c r="R6" s="75"/>
      <c r="S6" s="75"/>
      <c r="T6" s="75"/>
      <c r="U6" s="75"/>
      <c r="V6" s="75"/>
      <c r="W6" s="75"/>
      <c r="X6" s="76"/>
      <c r="Y6" s="77">
        <f t="shared" ref="Y6" si="15">SUM(M6:X6)</f>
        <v>6</v>
      </c>
      <c r="Z6" s="165">
        <v>2</v>
      </c>
      <c r="AA6" s="79">
        <v>15</v>
      </c>
      <c r="AB6" s="79">
        <v>17</v>
      </c>
      <c r="AC6" s="79">
        <v>11</v>
      </c>
      <c r="AD6" s="79">
        <v>5</v>
      </c>
      <c r="AE6" s="79"/>
      <c r="AF6" s="79"/>
      <c r="AG6" s="79"/>
      <c r="AH6" s="79"/>
      <c r="AI6" s="79"/>
      <c r="AJ6" s="79"/>
      <c r="AK6" s="80"/>
      <c r="AL6" s="81">
        <f t="shared" ref="AL6" si="16">SUM(Z6:AK6)</f>
        <v>50</v>
      </c>
      <c r="AM6" s="78">
        <v>5</v>
      </c>
      <c r="AN6" s="79">
        <v>5</v>
      </c>
      <c r="AO6" s="79">
        <v>7</v>
      </c>
      <c r="AP6" s="79">
        <v>5</v>
      </c>
      <c r="AQ6" s="79">
        <v>0</v>
      </c>
      <c r="AR6" s="79"/>
      <c r="AS6" s="79"/>
      <c r="AT6" s="79"/>
      <c r="AU6" s="79"/>
      <c r="AV6" s="79"/>
      <c r="AW6" s="79"/>
      <c r="AX6" s="80"/>
      <c r="AY6" s="81">
        <f t="shared" ref="AY6" si="17">SUM(AM6:AX6)</f>
        <v>22</v>
      </c>
      <c r="AZ6" s="81">
        <f t="shared" ref="AZ6" si="18">AL6+AY6</f>
        <v>72</v>
      </c>
      <c r="BA6" s="82">
        <f>G6+K6+AL6</f>
        <v>208</v>
      </c>
      <c r="BB6" s="83">
        <f>K6</f>
        <v>0</v>
      </c>
      <c r="BC6" s="84">
        <f>H6+AY6</f>
        <v>31</v>
      </c>
      <c r="BD6" s="85">
        <v>18</v>
      </c>
      <c r="BE6" s="86">
        <v>30</v>
      </c>
      <c r="BF6" s="86">
        <v>29</v>
      </c>
      <c r="BG6" s="86">
        <v>25</v>
      </c>
      <c r="BH6" s="86">
        <v>22</v>
      </c>
      <c r="BI6" s="86"/>
      <c r="BJ6" s="86"/>
      <c r="BK6" s="86"/>
      <c r="BL6" s="86"/>
      <c r="BM6" s="86"/>
      <c r="BN6" s="86"/>
      <c r="BO6" s="87"/>
      <c r="BP6" s="88">
        <f t="shared" ref="BP6" si="19">SUM(BD6:BO6)</f>
        <v>124</v>
      </c>
      <c r="BQ6" s="85">
        <v>0</v>
      </c>
      <c r="BR6" s="86">
        <v>2</v>
      </c>
      <c r="BS6" s="86">
        <v>0</v>
      </c>
      <c r="BT6" s="86">
        <v>3</v>
      </c>
      <c r="BU6" s="86">
        <v>0</v>
      </c>
      <c r="BV6" s="86"/>
      <c r="BW6" s="86"/>
      <c r="BX6" s="86"/>
      <c r="BY6" s="86"/>
      <c r="BZ6" s="86"/>
      <c r="CA6" s="86"/>
      <c r="CB6" s="87"/>
      <c r="CC6" s="88">
        <f t="shared" ref="CC6" si="20">SUM(BQ6:CB6)</f>
        <v>5</v>
      </c>
      <c r="CD6" s="89">
        <v>0</v>
      </c>
      <c r="CE6" s="90">
        <v>0</v>
      </c>
      <c r="CF6" s="90">
        <v>0</v>
      </c>
      <c r="CG6" s="90">
        <v>0</v>
      </c>
      <c r="CH6" s="90">
        <v>0</v>
      </c>
      <c r="CI6" s="90">
        <v>0</v>
      </c>
      <c r="CJ6" s="90">
        <v>0</v>
      </c>
      <c r="CK6" s="90">
        <v>0</v>
      </c>
      <c r="CL6" s="90">
        <v>0</v>
      </c>
      <c r="CM6" s="90">
        <v>0</v>
      </c>
      <c r="CN6" s="90">
        <v>0</v>
      </c>
      <c r="CO6" s="91">
        <v>0</v>
      </c>
      <c r="CP6" s="92">
        <f t="shared" ref="CP6" si="21">SUM(CD6:CO6)</f>
        <v>0</v>
      </c>
      <c r="CQ6" s="89">
        <v>0</v>
      </c>
      <c r="CR6" s="90">
        <v>0</v>
      </c>
      <c r="CS6" s="90">
        <v>0</v>
      </c>
      <c r="CT6" s="90">
        <v>0</v>
      </c>
      <c r="CU6" s="90">
        <v>0</v>
      </c>
      <c r="CV6" s="90"/>
      <c r="CW6" s="90"/>
      <c r="CX6" s="90"/>
      <c r="CY6" s="90"/>
      <c r="CZ6" s="90"/>
      <c r="DA6" s="90"/>
      <c r="DB6" s="91"/>
      <c r="DC6" s="92">
        <f t="shared" ref="DC6" si="22">SUM(CQ6:DB6)</f>
        <v>0</v>
      </c>
      <c r="DD6" s="93">
        <f t="shared" ref="DD6" si="23">BA6-BP6-CP6</f>
        <v>84</v>
      </c>
      <c r="DE6" s="94">
        <f>K6</f>
        <v>0</v>
      </c>
      <c r="DF6" s="140">
        <f t="shared" ref="DF6" si="24">BC6-CC6-DC6</f>
        <v>26</v>
      </c>
      <c r="DG6" s="95">
        <f t="shared" ref="DG6" si="25">SUM(DD6:DF6)-DE6</f>
        <v>110</v>
      </c>
      <c r="DH6" s="762">
        <f>BD6/DW6</f>
        <v>2.6905829596412557E-2</v>
      </c>
      <c r="DI6" s="766">
        <f>BE6/DW6</f>
        <v>4.4843049327354258E-2</v>
      </c>
      <c r="DJ6" s="766">
        <f>BF6/DW6</f>
        <v>4.3348281016442454E-2</v>
      </c>
      <c r="DK6" s="766">
        <f>BG6/DW6</f>
        <v>3.7369207772795218E-2</v>
      </c>
      <c r="DL6" s="766">
        <f>BH6/DW6</f>
        <v>3.2884902840059793E-2</v>
      </c>
      <c r="DM6" s="766"/>
      <c r="DN6" s="766"/>
      <c r="DO6" s="766"/>
      <c r="DP6" s="766"/>
      <c r="DQ6" s="766"/>
      <c r="DR6" s="767"/>
      <c r="DS6" s="768"/>
      <c r="DT6" s="772">
        <f>SUM(DH6:DS6)</f>
        <v>0.18535127055306427</v>
      </c>
      <c r="DU6" s="96">
        <f t="shared" ref="DU6" si="26">BP6</f>
        <v>124</v>
      </c>
      <c r="DV6" s="183">
        <f t="shared" ref="DV6" si="27">DU6/DW6</f>
        <v>0.18535127055306427</v>
      </c>
      <c r="DW6" s="97">
        <v>669</v>
      </c>
      <c r="DX6" s="81">
        <f t="shared" si="12"/>
        <v>55.75</v>
      </c>
      <c r="DY6" s="117">
        <f t="shared" ref="DY6" si="28">DW6*1.3</f>
        <v>869.7</v>
      </c>
      <c r="DZ6" s="118">
        <f t="shared" ref="DZ6" si="29">DW6*1.7</f>
        <v>1137.3</v>
      </c>
    </row>
    <row r="7" spans="1:2400" ht="30" customHeight="1" thickTop="1" x14ac:dyDescent="0.4">
      <c r="BD7" s="176"/>
      <c r="BE7" s="176"/>
      <c r="BF7" s="176"/>
      <c r="BQ7" s="176"/>
      <c r="BR7" s="176"/>
      <c r="BS7" s="176"/>
    </row>
    <row r="8" spans="1:2400" ht="30" customHeight="1" x14ac:dyDescent="0.4">
      <c r="BD8" s="176"/>
      <c r="BE8" s="176"/>
      <c r="BF8" s="176"/>
      <c r="BQ8" s="176"/>
      <c r="BR8" s="176"/>
      <c r="BS8" s="176"/>
      <c r="CR8" s="174"/>
      <c r="CS8" s="174"/>
      <c r="CT8" s="174"/>
    </row>
    <row r="9" spans="1:2400" ht="30" customHeight="1" x14ac:dyDescent="0.4"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5"/>
      <c r="AM9" s="174"/>
      <c r="BD9" s="176"/>
      <c r="BE9" s="176"/>
      <c r="BF9" s="176"/>
      <c r="BQ9" s="176"/>
      <c r="BR9" s="176"/>
      <c r="BS9" s="176"/>
    </row>
    <row r="10" spans="1:2400" s="172" customFormat="1" ht="30" customHeight="1" x14ac:dyDescent="0.4">
      <c r="A10" s="168"/>
      <c r="B10" s="169"/>
      <c r="C10" s="170"/>
      <c r="D10" s="171"/>
      <c r="G10" s="173"/>
      <c r="AL10" s="178"/>
      <c r="AY10" s="179"/>
      <c r="AZ10" s="173"/>
      <c r="BA10" s="173"/>
      <c r="BB10" s="173"/>
      <c r="BC10" s="173"/>
      <c r="BD10" s="176"/>
      <c r="BE10" s="176"/>
      <c r="BF10" s="176"/>
      <c r="BP10" s="171"/>
      <c r="BQ10" s="176"/>
      <c r="BR10" s="176"/>
      <c r="BS10" s="176"/>
      <c r="CC10" s="171"/>
      <c r="CP10" s="8"/>
      <c r="CR10" s="180"/>
      <c r="CS10" s="180"/>
      <c r="CT10" s="180"/>
      <c r="DC10" s="171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</row>
    <row r="11" spans="1:2400" s="172" customFormat="1" ht="30" customHeight="1" x14ac:dyDescent="0.4">
      <c r="A11" s="168"/>
      <c r="B11" s="169"/>
      <c r="C11" s="170"/>
      <c r="D11" s="171"/>
      <c r="G11" s="173"/>
      <c r="AL11" s="178"/>
      <c r="AY11" s="179"/>
      <c r="AZ11" s="173"/>
      <c r="BA11" s="173"/>
      <c r="BB11" s="173"/>
      <c r="BC11" s="173"/>
      <c r="BD11" s="176"/>
      <c r="BE11" s="176"/>
      <c r="BF11" s="176"/>
      <c r="BP11" s="171"/>
      <c r="BQ11" s="176"/>
      <c r="BR11" s="176"/>
      <c r="BS11" s="176"/>
      <c r="CC11" s="171"/>
      <c r="CQ11" s="174"/>
      <c r="CR11" s="174"/>
      <c r="CS11" s="174"/>
      <c r="CT11" s="174"/>
      <c r="DC11" s="171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</row>
    <row r="12" spans="1:2400" s="172" customFormat="1" ht="30" customHeight="1" x14ac:dyDescent="0.4">
      <c r="A12" s="168"/>
      <c r="B12" s="169"/>
      <c r="C12" s="170"/>
      <c r="D12" s="171"/>
      <c r="G12" s="173"/>
      <c r="AL12" s="178"/>
      <c r="AY12" s="179"/>
      <c r="AZ12" s="173"/>
      <c r="BA12" s="173"/>
      <c r="BB12" s="173"/>
      <c r="BC12" s="173"/>
      <c r="BD12" s="176"/>
      <c r="BE12" s="176"/>
      <c r="BF12" s="176"/>
      <c r="BP12" s="171"/>
      <c r="BQ12" s="176"/>
      <c r="BR12" s="176"/>
      <c r="BS12" s="176"/>
      <c r="CC12" s="171"/>
      <c r="DC12" s="171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</row>
    <row r="13" spans="1:2400" s="172" customFormat="1" ht="30" customHeight="1" x14ac:dyDescent="0.4">
      <c r="A13" s="168"/>
      <c r="B13" s="169"/>
      <c r="C13" s="170"/>
      <c r="D13" s="171"/>
      <c r="G13" s="173"/>
      <c r="AL13" s="178"/>
      <c r="AY13" s="179"/>
      <c r="AZ13" s="173"/>
      <c r="BA13" s="173"/>
      <c r="BB13" s="173"/>
      <c r="BC13" s="173"/>
      <c r="BD13" s="176"/>
      <c r="BE13" s="176"/>
      <c r="BF13" s="176"/>
      <c r="BP13" s="171"/>
      <c r="BQ13" s="9"/>
      <c r="CC13" s="171"/>
      <c r="DC13" s="171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</row>
    <row r="14" spans="1:2400" s="172" customFormat="1" ht="30" customHeight="1" x14ac:dyDescent="0.4">
      <c r="A14" s="168"/>
      <c r="B14" s="169"/>
      <c r="C14" s="170"/>
      <c r="D14" s="171"/>
      <c r="G14" s="173"/>
      <c r="AL14" s="178"/>
      <c r="AY14" s="179"/>
      <c r="AZ14" s="173"/>
      <c r="BA14" s="173"/>
      <c r="BB14" s="173"/>
      <c r="BC14" s="173"/>
      <c r="BD14" s="9"/>
      <c r="BP14" s="171"/>
      <c r="BQ14" s="9"/>
      <c r="CC14" s="171"/>
      <c r="DC14" s="171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</row>
    <row r="15" spans="1:2400" s="172" customFormat="1" ht="30" customHeight="1" x14ac:dyDescent="0.4">
      <c r="A15" s="168"/>
      <c r="B15" s="169"/>
      <c r="C15" s="170"/>
      <c r="D15" s="171"/>
      <c r="G15" s="173"/>
      <c r="AL15" s="178"/>
      <c r="AY15" s="179"/>
      <c r="AZ15" s="173"/>
      <c r="BA15" s="173"/>
      <c r="BB15" s="173"/>
      <c r="BC15" s="173"/>
      <c r="BD15" s="9"/>
      <c r="BP15" s="171"/>
      <c r="BQ15" s="9"/>
      <c r="CC15" s="171"/>
      <c r="DC15" s="171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</row>
    <row r="16" spans="1:2400" s="172" customFormat="1" ht="30" customHeight="1" x14ac:dyDescent="0.4">
      <c r="A16" s="168"/>
      <c r="B16" s="169"/>
      <c r="C16" s="170"/>
      <c r="D16" s="171"/>
      <c r="G16" s="173"/>
      <c r="AL16" s="178"/>
      <c r="AY16" s="179"/>
      <c r="AZ16" s="173"/>
      <c r="BA16" s="173"/>
      <c r="BB16" s="173"/>
      <c r="BC16" s="173"/>
      <c r="BD16" s="9"/>
      <c r="BP16" s="171"/>
      <c r="BQ16" s="9"/>
      <c r="CC16" s="171"/>
      <c r="DC16" s="171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</row>
    <row r="17" spans="1:2400" s="172" customFormat="1" ht="30" customHeight="1" x14ac:dyDescent="0.4">
      <c r="A17" s="168"/>
      <c r="B17" s="169"/>
      <c r="C17" s="170"/>
      <c r="D17" s="171"/>
      <c r="G17" s="173"/>
      <c r="AL17" s="178"/>
      <c r="AY17" s="179"/>
      <c r="AZ17" s="173"/>
      <c r="BA17" s="173"/>
      <c r="BB17" s="173"/>
      <c r="BC17" s="173"/>
      <c r="BD17" s="9"/>
      <c r="BP17" s="171"/>
      <c r="BQ17" s="9"/>
      <c r="CC17" s="171"/>
      <c r="DC17" s="171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</row>
    <row r="18" spans="1:2400" s="172" customFormat="1" ht="30" customHeight="1" x14ac:dyDescent="0.4">
      <c r="A18" s="168"/>
      <c r="B18" s="169"/>
      <c r="C18" s="170"/>
      <c r="D18" s="171"/>
      <c r="G18" s="173"/>
      <c r="AL18" s="178"/>
      <c r="AY18" s="179"/>
      <c r="AZ18" s="173"/>
      <c r="BA18" s="173"/>
      <c r="BB18" s="173"/>
      <c r="BC18" s="173"/>
      <c r="BD18" s="9"/>
      <c r="BP18" s="171"/>
      <c r="BQ18" s="9"/>
      <c r="CC18" s="171"/>
      <c r="DC18" s="171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</row>
    <row r="19" spans="1:2400" s="172" customFormat="1" x14ac:dyDescent="0.4">
      <c r="A19" s="168"/>
      <c r="B19" s="169"/>
      <c r="C19" s="170"/>
      <c r="D19" s="171"/>
      <c r="G19" s="173"/>
      <c r="AL19" s="178"/>
      <c r="AY19" s="179"/>
      <c r="AZ19" s="173"/>
      <c r="BA19" s="173"/>
      <c r="BB19" s="173"/>
      <c r="BC19" s="173"/>
      <c r="BD19" s="9"/>
      <c r="BP19" s="171"/>
      <c r="BQ19" s="9"/>
      <c r="CC19" s="171"/>
      <c r="DC19" s="171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</row>
    <row r="20" spans="1:2400" s="172" customFormat="1" x14ac:dyDescent="0.4">
      <c r="A20" s="168"/>
      <c r="B20" s="169"/>
      <c r="C20" s="170"/>
      <c r="D20" s="171"/>
      <c r="G20" s="173"/>
      <c r="AL20" s="178"/>
      <c r="AY20" s="179"/>
      <c r="AZ20" s="173"/>
      <c r="BA20" s="173"/>
      <c r="BB20" s="173"/>
      <c r="BC20" s="173"/>
      <c r="BD20" s="9"/>
      <c r="BP20" s="171"/>
      <c r="BQ20" s="9"/>
      <c r="CC20" s="171"/>
      <c r="DC20" s="171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</row>
    <row r="21" spans="1:2400" s="172" customFormat="1" x14ac:dyDescent="0.4">
      <c r="A21" s="168"/>
      <c r="B21" s="169"/>
      <c r="C21" s="170"/>
      <c r="D21" s="171"/>
      <c r="G21" s="173"/>
      <c r="AL21" s="178"/>
      <c r="AY21" s="179"/>
      <c r="AZ21" s="173"/>
      <c r="BA21" s="173"/>
      <c r="BB21" s="173"/>
      <c r="BC21" s="173"/>
      <c r="BD21" s="9"/>
      <c r="BP21" s="171"/>
      <c r="BQ21" s="9"/>
      <c r="CC21" s="171"/>
      <c r="DC21" s="171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</row>
    <row r="22" spans="1:2400" s="172" customFormat="1" x14ac:dyDescent="0.4">
      <c r="A22" s="168"/>
      <c r="B22" s="169"/>
      <c r="C22" s="170"/>
      <c r="D22" s="171"/>
      <c r="G22" s="173"/>
      <c r="AL22" s="178"/>
      <c r="AY22" s="179"/>
      <c r="AZ22" s="173"/>
      <c r="BA22" s="173"/>
      <c r="BB22" s="173"/>
      <c r="BC22" s="173"/>
      <c r="BD22" s="9"/>
      <c r="BP22" s="171"/>
      <c r="BQ22" s="9"/>
      <c r="CC22" s="171"/>
      <c r="DC22" s="171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</row>
    <row r="23" spans="1:2400" s="172" customFormat="1" x14ac:dyDescent="0.4">
      <c r="A23" s="168"/>
      <c r="B23" s="169"/>
      <c r="C23" s="170"/>
      <c r="D23" s="171"/>
      <c r="G23" s="173"/>
      <c r="AL23" s="178"/>
      <c r="AY23" s="179"/>
      <c r="AZ23" s="173"/>
      <c r="BA23" s="173"/>
      <c r="BB23" s="173"/>
      <c r="BC23" s="173"/>
      <c r="BD23" s="9"/>
      <c r="BP23" s="171"/>
      <c r="BQ23" s="9"/>
      <c r="CC23" s="171"/>
      <c r="DC23" s="171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</row>
    <row r="24" spans="1:2400" s="172" customFormat="1" x14ac:dyDescent="0.4">
      <c r="A24" s="168"/>
      <c r="B24" s="169"/>
      <c r="C24" s="170"/>
      <c r="D24" s="171"/>
      <c r="G24" s="173"/>
      <c r="AL24" s="178"/>
      <c r="AY24" s="179"/>
      <c r="AZ24" s="173"/>
      <c r="BA24" s="173"/>
      <c r="BB24" s="173"/>
      <c r="BC24" s="173"/>
      <c r="BD24" s="9"/>
      <c r="BP24" s="171"/>
      <c r="BQ24" s="9"/>
      <c r="CC24" s="171"/>
      <c r="DC24" s="171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</row>
    <row r="25" spans="1:2400" s="172" customFormat="1" x14ac:dyDescent="0.4">
      <c r="A25" s="168"/>
      <c r="B25" s="169"/>
      <c r="C25" s="170"/>
      <c r="D25" s="171"/>
      <c r="G25" s="173"/>
      <c r="AL25" s="178"/>
      <c r="AY25" s="179"/>
      <c r="AZ25" s="173"/>
      <c r="BA25" s="173"/>
      <c r="BB25" s="173"/>
      <c r="BC25" s="173"/>
      <c r="BD25" s="9"/>
      <c r="BP25" s="171"/>
      <c r="BQ25" s="9"/>
      <c r="CC25" s="171"/>
      <c r="DC25" s="171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</row>
    <row r="26" spans="1:2400" s="172" customFormat="1" x14ac:dyDescent="0.4">
      <c r="A26" s="168"/>
      <c r="B26" s="169"/>
      <c r="C26" s="170"/>
      <c r="D26" s="171"/>
      <c r="G26" s="173"/>
      <c r="AL26" s="178"/>
      <c r="AY26" s="179"/>
      <c r="AZ26" s="173"/>
      <c r="BA26" s="173"/>
      <c r="BB26" s="173"/>
      <c r="BC26" s="173"/>
      <c r="BD26" s="9"/>
      <c r="BP26" s="171"/>
      <c r="BQ26" s="9"/>
      <c r="CC26" s="171"/>
      <c r="DC26" s="171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</row>
    <row r="27" spans="1:2400" s="172" customFormat="1" x14ac:dyDescent="0.4">
      <c r="A27" s="168"/>
      <c r="B27" s="169"/>
      <c r="C27" s="170"/>
      <c r="D27" s="171"/>
      <c r="G27" s="173"/>
      <c r="AL27" s="178"/>
      <c r="AY27" s="179"/>
      <c r="AZ27" s="173"/>
      <c r="BA27" s="173"/>
      <c r="BB27" s="173"/>
      <c r="BC27" s="173"/>
      <c r="BD27" s="9"/>
      <c r="BP27" s="171"/>
      <c r="BQ27" s="9"/>
      <c r="CC27" s="171"/>
      <c r="DC27" s="171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</row>
    <row r="28" spans="1:2400" s="172" customFormat="1" x14ac:dyDescent="0.4">
      <c r="A28" s="168"/>
      <c r="B28" s="169"/>
      <c r="C28" s="170"/>
      <c r="D28" s="171"/>
      <c r="G28" s="173"/>
      <c r="AL28" s="178"/>
      <c r="AY28" s="179"/>
      <c r="AZ28" s="173"/>
      <c r="BA28" s="173"/>
      <c r="BB28" s="173"/>
      <c r="BC28" s="173"/>
      <c r="BD28" s="9"/>
      <c r="BP28" s="171"/>
      <c r="BQ28" s="9"/>
      <c r="CC28" s="171"/>
      <c r="DC28" s="171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</row>
    <row r="29" spans="1:2400" s="172" customFormat="1" x14ac:dyDescent="0.4">
      <c r="A29" s="168"/>
      <c r="B29" s="169"/>
      <c r="C29" s="170"/>
      <c r="D29" s="171"/>
      <c r="G29" s="173"/>
      <c r="AL29" s="178"/>
      <c r="AY29" s="179"/>
      <c r="AZ29" s="173"/>
      <c r="BA29" s="173"/>
      <c r="BB29" s="173"/>
      <c r="BC29" s="173"/>
      <c r="BD29" s="9"/>
      <c r="BP29" s="171"/>
      <c r="BQ29" s="9"/>
      <c r="CC29" s="171"/>
      <c r="DC29" s="171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</row>
    <row r="30" spans="1:2400" s="172" customFormat="1" x14ac:dyDescent="0.4">
      <c r="A30" s="168"/>
      <c r="B30" s="169"/>
      <c r="C30" s="170"/>
      <c r="D30" s="171"/>
      <c r="G30" s="173"/>
      <c r="AL30" s="178"/>
      <c r="AY30" s="179"/>
      <c r="AZ30" s="173"/>
      <c r="BA30" s="173"/>
      <c r="BB30" s="173"/>
      <c r="BC30" s="173"/>
      <c r="BD30" s="9"/>
      <c r="BP30" s="171"/>
      <c r="BQ30" s="9"/>
      <c r="CC30" s="171"/>
      <c r="DC30" s="171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</row>
  </sheetData>
  <autoFilter ref="A1:DZ6">
    <filterColumn colId="0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7" showButton="0"/>
    <filterColumn colId="108" showButton="0"/>
    <filterColumn colId="109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8" showButton="0"/>
  </autoFilter>
  <mergeCells count="44">
    <mergeCell ref="DZ2:DZ4"/>
    <mergeCell ref="DT2:DT4"/>
    <mergeCell ref="DU2:DU4"/>
    <mergeCell ref="DV2:DV4"/>
    <mergeCell ref="DW2:DW4"/>
    <mergeCell ref="DX2:DX4"/>
    <mergeCell ref="DY2:DY4"/>
    <mergeCell ref="E2:E4"/>
    <mergeCell ref="F2:F4"/>
    <mergeCell ref="G2:G4"/>
    <mergeCell ref="H2:H4"/>
    <mergeCell ref="I2:I4"/>
    <mergeCell ref="J2:J4"/>
    <mergeCell ref="K2:K4"/>
    <mergeCell ref="L2:L4"/>
    <mergeCell ref="Z2:AL3"/>
    <mergeCell ref="BA1:BC1"/>
    <mergeCell ref="CD1:DC1"/>
    <mergeCell ref="DD1:DG1"/>
    <mergeCell ref="DH1:DX1"/>
    <mergeCell ref="BA2:BA4"/>
    <mergeCell ref="DD2:DD4"/>
    <mergeCell ref="DE2:DE4"/>
    <mergeCell ref="DF2:DF4"/>
    <mergeCell ref="DG2:DG4"/>
    <mergeCell ref="CQ2:DC3"/>
    <mergeCell ref="DH2:DS2"/>
    <mergeCell ref="DH3:DS3"/>
    <mergeCell ref="D5:D6"/>
    <mergeCell ref="DY1:DZ1"/>
    <mergeCell ref="A1:B4"/>
    <mergeCell ref="C1:C4"/>
    <mergeCell ref="D1:D4"/>
    <mergeCell ref="E1:L1"/>
    <mergeCell ref="M1:Y3"/>
    <mergeCell ref="Z1:AZ1"/>
    <mergeCell ref="AM2:AY3"/>
    <mergeCell ref="AZ2:AZ4"/>
    <mergeCell ref="CD2:CP3"/>
    <mergeCell ref="BB2:BB4"/>
    <mergeCell ref="BC2:BC4"/>
    <mergeCell ref="BD2:BP3"/>
    <mergeCell ref="BQ2:CC3"/>
    <mergeCell ref="BD1:CC1"/>
  </mergeCells>
  <conditionalFormatting sqref="DT5">
    <cfRule type="cellIs" dxfId="1" priority="8" operator="lessThan">
      <formula>0</formula>
    </cfRule>
  </conditionalFormatting>
  <conditionalFormatting sqref="DT6">
    <cfRule type="cellIs" dxfId="0" priority="7" operator="lessThan">
      <formula>0</formula>
    </cfRule>
  </conditionalFormatting>
  <pageMargins left="0" right="0" top="0.49" bottom="3.937007874015748E-2" header="0.19685039370078741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% DE AVANCE</vt:lpstr>
      <vt:lpstr>CAJAS</vt:lpstr>
      <vt:lpstr>'% DE AVANCE'!Área_de_impresión</vt:lpstr>
      <vt:lpstr>'% DE AVANCE'!Títulos_a_imprimir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 SUPERIOR DE JUSTICIA DE JUNIN</dc:creator>
  <cp:lastModifiedBy>CORTE SUPERIOR DE JUSTICIA DE JUNIN</cp:lastModifiedBy>
  <cp:lastPrinted>2021-06-16T20:55:26Z</cp:lastPrinted>
  <dcterms:created xsi:type="dcterms:W3CDTF">2021-04-09T17:09:58Z</dcterms:created>
  <dcterms:modified xsi:type="dcterms:W3CDTF">2021-06-16T21:17:33Z</dcterms:modified>
</cp:coreProperties>
</file>